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60" windowHeight="12360" activeTab="4"/>
  </bookViews>
  <sheets>
    <sheet name="Riidaja13.05.2007" sheetId="1" r:id="rId1"/>
    <sheet name="Nurmsi16.06.2007" sheetId="2" r:id="rId2"/>
    <sheet name="GliderFestRiidaja30.06.2007" sheetId="3" r:id="rId3"/>
    <sheet name="09.09.2007Nurmsi" sheetId="4" r:id="rId4"/>
    <sheet name="EM Kokkuvõte 2007" sheetId="5" r:id="rId5"/>
  </sheets>
  <definedNames/>
  <calcPr fullCalcOnLoad="1"/>
</workbook>
</file>

<file path=xl/sharedStrings.xml><?xml version="1.0" encoding="utf-8"?>
<sst xmlns="http://schemas.openxmlformats.org/spreadsheetml/2006/main" count="379" uniqueCount="68">
  <si>
    <t>Grupp</t>
  </si>
  <si>
    <t>Võistleja</t>
  </si>
  <si>
    <t>Lend</t>
  </si>
  <si>
    <t>Kokku</t>
  </si>
  <si>
    <t>Punktid</t>
  </si>
  <si>
    <t>Maand.</t>
  </si>
  <si>
    <t>Peakohtunik:</t>
  </si>
  <si>
    <t>Aeg ja koht:</t>
  </si>
  <si>
    <t>Punkte kokku</t>
  </si>
  <si>
    <t>Koht</t>
  </si>
  <si>
    <t xml:space="preserve">Võistluskokkuvõte       F3J/F5J </t>
  </si>
  <si>
    <t>Priit Leomar</t>
  </si>
  <si>
    <t xml:space="preserve"> F5J                          I  TUUR</t>
  </si>
  <si>
    <t>Pärtel Peeter Kruuv</t>
  </si>
  <si>
    <t>Peep Väre</t>
  </si>
  <si>
    <t>Priit Laanesoo</t>
  </si>
  <si>
    <t>Igor Veselov</t>
  </si>
  <si>
    <t xml:space="preserve"> F5J                          II  TUUR</t>
  </si>
  <si>
    <t xml:space="preserve"> F5J                          III  TUUR</t>
  </si>
  <si>
    <t xml:space="preserve"> F5J                          IV TUUR</t>
  </si>
  <si>
    <t>I</t>
  </si>
  <si>
    <t>II</t>
  </si>
  <si>
    <t>III</t>
  </si>
  <si>
    <t>IV</t>
  </si>
  <si>
    <t>V</t>
  </si>
  <si>
    <t>VI</t>
  </si>
  <si>
    <t>VII</t>
  </si>
  <si>
    <t>VIII</t>
  </si>
  <si>
    <t>Noorte arvestus</t>
  </si>
  <si>
    <t>Kokku punkte</t>
  </si>
  <si>
    <t>Koht EM arvestuses</t>
  </si>
  <si>
    <t>Punktiarvestus:</t>
  </si>
  <si>
    <t>Võistluste võtja saab nii palju punke kui oli võistlustel osavõtjaid ja kõik teised pingereas vastavalt vähem.</t>
  </si>
  <si>
    <t>Esimese koha tulemusele lisatakse automaatselt kaks punkti ja teise koha tulemusel üks punkt.</t>
  </si>
  <si>
    <t>Nurmsi 15. Aprill</t>
  </si>
  <si>
    <t>Nurmsi 06. Mai</t>
  </si>
  <si>
    <t>Nurmsi  01. Juuli</t>
  </si>
  <si>
    <t>Nurmsi 06. August</t>
  </si>
  <si>
    <t>Aleksanders Sergejevs</t>
  </si>
  <si>
    <t xml:space="preserve"> F5J                          IV  TUUR</t>
  </si>
  <si>
    <t xml:space="preserve"> F5J                          V  TUUR</t>
  </si>
  <si>
    <t xml:space="preserve"> F5J                          VI  TUUR</t>
  </si>
  <si>
    <t>Punkte erinevates tuurides</t>
  </si>
  <si>
    <t>KOHT</t>
  </si>
  <si>
    <t xml:space="preserve">Number "0" tähendab seda, et osavõtja ei osalenud võistlusel. </t>
  </si>
  <si>
    <t>Kriips tähendab seda, et antud võistlejal puudub kehtiv FAI litsents</t>
  </si>
  <si>
    <t>Pärtel-Peeter Kruuv</t>
  </si>
  <si>
    <t>Aleksandrs Sergejevs</t>
  </si>
  <si>
    <t>Finaali pääsenud</t>
  </si>
  <si>
    <t xml:space="preserve"> F5J                          I   Finaal</t>
  </si>
  <si>
    <t xml:space="preserve"> F5J                          II   Finaal</t>
  </si>
  <si>
    <t xml:space="preserve">       Finaalide kokkuvõte</t>
  </si>
  <si>
    <t>Punkte Kokku</t>
  </si>
  <si>
    <t>Punktid EM arvestuses</t>
  </si>
  <si>
    <t>Võistluskokkuvõte       F5J       2006</t>
  </si>
  <si>
    <t>Mart Rahkemaa</t>
  </si>
  <si>
    <t>Arvi Polukainen</t>
  </si>
  <si>
    <t xml:space="preserve"> F5J                          V TUUR</t>
  </si>
  <si>
    <t xml:space="preserve"> F5J                          VI TUUR</t>
  </si>
  <si>
    <t>Mart Rahkema</t>
  </si>
  <si>
    <t>(6)-</t>
  </si>
  <si>
    <t>Nikolai Sergejev</t>
  </si>
  <si>
    <t>Raivo Laak</t>
  </si>
  <si>
    <t>Võistluskokkuvõte</t>
  </si>
  <si>
    <t>Koht EMV arvestuses</t>
  </si>
  <si>
    <t>Koht EMV Noorte arvestuses</t>
  </si>
  <si>
    <t>-</t>
  </si>
  <si>
    <t>(3)-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</si>
</sst>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1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/>
      <right style="thick"/>
      <top>
        <color indexed="63"/>
      </top>
      <bottom style="hair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9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16" fontId="4" fillId="0" borderId="12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28" xfId="0" applyNumberFormat="1" applyFont="1" applyFill="1" applyBorder="1" applyAlignment="1">
      <alignment/>
    </xf>
    <xf numFmtId="1" fontId="0" fillId="0" borderId="28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31" xfId="0" applyNumberFormat="1" applyFill="1" applyBorder="1" applyAlignment="1">
      <alignment/>
    </xf>
    <xf numFmtId="1" fontId="2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/>
    </xf>
    <xf numFmtId="0" fontId="14" fillId="0" borderId="2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42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43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1" fontId="0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0" fillId="0" borderId="16" xfId="0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2" fontId="15" fillId="0" borderId="49" xfId="0" applyNumberFormat="1" applyFont="1" applyBorder="1" applyAlignment="1">
      <alignment horizontal="center"/>
    </xf>
    <xf numFmtId="2" fontId="14" fillId="0" borderId="46" xfId="0" applyNumberFormat="1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2" fontId="15" fillId="0" borderId="50" xfId="0" applyNumberFormat="1" applyFont="1" applyBorder="1" applyAlignment="1">
      <alignment horizontal="center"/>
    </xf>
    <xf numFmtId="2" fontId="15" fillId="0" borderId="51" xfId="0" applyNumberFormat="1" applyFont="1" applyBorder="1" applyAlignment="1">
      <alignment horizontal="center"/>
    </xf>
    <xf numFmtId="2" fontId="15" fillId="0" borderId="52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2" fontId="15" fillId="0" borderId="54" xfId="0" applyNumberFormat="1" applyFont="1" applyBorder="1" applyAlignment="1">
      <alignment horizontal="center"/>
    </xf>
    <xf numFmtId="2" fontId="15" fillId="0" borderId="55" xfId="0" applyNumberFormat="1" applyFont="1" applyBorder="1" applyAlignment="1">
      <alignment horizontal="center"/>
    </xf>
    <xf numFmtId="2" fontId="15" fillId="0" borderId="56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14" fillId="0" borderId="2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2" fontId="14" fillId="0" borderId="57" xfId="0" applyNumberFormat="1" applyFont="1" applyBorder="1" applyAlignment="1">
      <alignment/>
    </xf>
    <xf numFmtId="2" fontId="14" fillId="0" borderId="35" xfId="0" applyNumberFormat="1" applyFont="1" applyBorder="1" applyAlignment="1">
      <alignment/>
    </xf>
    <xf numFmtId="2" fontId="14" fillId="0" borderId="58" xfId="0" applyNumberFormat="1" applyFont="1" applyBorder="1" applyAlignment="1">
      <alignment/>
    </xf>
    <xf numFmtId="2" fontId="14" fillId="0" borderId="25" xfId="0" applyNumberFormat="1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1" fontId="0" fillId="0" borderId="61" xfId="0" applyNumberFormat="1" applyFont="1" applyBorder="1" applyAlignment="1">
      <alignment horizontal="center" vertical="center"/>
    </xf>
    <xf numFmtId="1" fontId="0" fillId="0" borderId="61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4" fillId="0" borderId="65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0" fillId="0" borderId="6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78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74" xfId="0" applyBorder="1" applyAlignment="1">
      <alignment/>
    </xf>
    <xf numFmtId="0" fontId="14" fillId="0" borderId="83" xfId="0" applyFont="1" applyBorder="1" applyAlignment="1">
      <alignment horizontal="left" vertical="top"/>
    </xf>
    <xf numFmtId="0" fontId="14" fillId="0" borderId="84" xfId="0" applyFont="1" applyBorder="1" applyAlignment="1">
      <alignment horizontal="left" vertical="top"/>
    </xf>
    <xf numFmtId="0" fontId="4" fillId="0" borderId="69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14" fillId="0" borderId="86" xfId="0" applyFont="1" applyBorder="1" applyAlignment="1">
      <alignment horizontal="left" vertical="top"/>
    </xf>
    <xf numFmtId="0" fontId="14" fillId="0" borderId="87" xfId="0" applyFont="1" applyBorder="1" applyAlignment="1">
      <alignment horizontal="left" vertical="top"/>
    </xf>
    <xf numFmtId="0" fontId="1" fillId="0" borderId="1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4" fillId="0" borderId="88" xfId="0" applyFont="1" applyBorder="1" applyAlignment="1">
      <alignment horizontal="left" vertical="top"/>
    </xf>
    <xf numFmtId="0" fontId="14" fillId="0" borderId="89" xfId="0" applyFont="1" applyBorder="1" applyAlignment="1">
      <alignment horizontal="left" vertical="top"/>
    </xf>
    <xf numFmtId="0" fontId="0" fillId="0" borderId="31" xfId="0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25" xfId="0" applyBorder="1" applyAlignment="1">
      <alignment/>
    </xf>
    <xf numFmtId="0" fontId="4" fillId="0" borderId="70" xfId="0" applyFont="1" applyBorder="1" applyAlignment="1">
      <alignment horizontal="center" vertical="center"/>
    </xf>
    <xf numFmtId="0" fontId="0" fillId="0" borderId="74" xfId="0" applyBorder="1" applyAlignment="1">
      <alignment horizontal="left"/>
    </xf>
    <xf numFmtId="0" fontId="11" fillId="0" borderId="7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91" xfId="0" applyBorder="1" applyAlignment="1">
      <alignment/>
    </xf>
    <xf numFmtId="0" fontId="2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0" fillId="33" borderId="17" xfId="0" applyNumberFormat="1" applyFill="1" applyBorder="1" applyAlignment="1">
      <alignment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34" borderId="28" xfId="0" applyNumberFormat="1" applyFont="1" applyFill="1" applyBorder="1" applyAlignment="1">
      <alignment horizontal="center"/>
    </xf>
    <xf numFmtId="1" fontId="0" fillId="34" borderId="17" xfId="0" applyNumberFormat="1" applyFill="1" applyBorder="1" applyAlignment="1">
      <alignment/>
    </xf>
    <xf numFmtId="1" fontId="0" fillId="34" borderId="30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4" borderId="31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zoomScale="75" zoomScaleNormal="75" zoomScalePageLayoutView="0" workbookViewId="0" topLeftCell="A1">
      <selection activeCell="U16" sqref="A1:IV16384"/>
    </sheetView>
  </sheetViews>
  <sheetFormatPr defaultColWidth="9.140625" defaultRowHeight="12.75"/>
  <cols>
    <col min="1" max="1" width="7.00390625" style="0" customWidth="1"/>
    <col min="2" max="2" width="21.421875" style="8" customWidth="1"/>
    <col min="3" max="6" width="10.7109375" style="0" customWidth="1"/>
    <col min="7" max="7" width="0.85546875" style="0" customWidth="1"/>
    <col min="8" max="8" width="6.7109375" style="0" customWidth="1"/>
    <col min="9" max="9" width="3.8515625" style="0" customWidth="1"/>
    <col min="10" max="10" width="5.7109375" style="0" customWidth="1"/>
    <col min="13" max="13" width="22.140625" style="8" customWidth="1"/>
    <col min="14" max="14" width="21.7109375" style="0" customWidth="1"/>
    <col min="15" max="15" width="13.00390625" style="0" customWidth="1"/>
    <col min="16" max="16" width="14.7109375" style="0" customWidth="1"/>
    <col min="17" max="17" width="15.57421875" style="0" customWidth="1"/>
    <col min="18" max="18" width="15.140625" style="0" customWidth="1"/>
    <col min="19" max="19" width="28.7109375" style="0" customWidth="1"/>
    <col min="20" max="20" width="9.140625" style="0" hidden="1" customWidth="1"/>
    <col min="21" max="21" width="8.140625" style="12" customWidth="1"/>
    <col min="22" max="22" width="12.140625" style="0" customWidth="1"/>
    <col min="23" max="23" width="17.140625" style="0" customWidth="1"/>
    <col min="24" max="24" width="10.421875" style="0" customWidth="1"/>
    <col min="25" max="25" width="11.57421875" style="0" customWidth="1"/>
    <col min="26" max="26" width="15.57421875" style="0" customWidth="1"/>
  </cols>
  <sheetData>
    <row r="1" spans="1:17" ht="14.25" thickBot="1" thickTop="1">
      <c r="A1" s="173" t="s">
        <v>12</v>
      </c>
      <c r="B1" s="174"/>
      <c r="C1" s="174"/>
      <c r="D1" s="174"/>
      <c r="E1" s="174"/>
      <c r="F1" s="175"/>
      <c r="L1" s="173" t="s">
        <v>17</v>
      </c>
      <c r="M1" s="174"/>
      <c r="N1" s="174"/>
      <c r="O1" s="174"/>
      <c r="P1" s="174"/>
      <c r="Q1" s="175"/>
    </row>
    <row r="2" spans="1:23" ht="14.25" customHeight="1" thickBot="1" thickTop="1">
      <c r="A2" s="176"/>
      <c r="B2" s="177"/>
      <c r="C2" s="177"/>
      <c r="D2" s="177"/>
      <c r="E2" s="177"/>
      <c r="F2" s="178"/>
      <c r="L2" s="176"/>
      <c r="M2" s="177"/>
      <c r="N2" s="177"/>
      <c r="O2" s="177"/>
      <c r="P2" s="177"/>
      <c r="Q2" s="178"/>
      <c r="S2" s="191" t="s">
        <v>10</v>
      </c>
      <c r="T2" s="192"/>
      <c r="U2" s="192"/>
      <c r="V2" s="192"/>
      <c r="W2" s="193"/>
    </row>
    <row r="3" spans="1:23" ht="21" customHeight="1" thickBot="1" thickTop="1">
      <c r="A3" s="4" t="s">
        <v>0</v>
      </c>
      <c r="B3" s="26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179"/>
      <c r="H3" s="180"/>
      <c r="I3" s="180"/>
      <c r="J3" s="180"/>
      <c r="L3" s="4" t="s">
        <v>0</v>
      </c>
      <c r="M3" s="26" t="s">
        <v>1</v>
      </c>
      <c r="N3" s="3" t="s">
        <v>2</v>
      </c>
      <c r="O3" s="3" t="s">
        <v>5</v>
      </c>
      <c r="P3" s="3" t="s">
        <v>3</v>
      </c>
      <c r="Q3" s="3" t="s">
        <v>4</v>
      </c>
      <c r="S3" s="194"/>
      <c r="T3" s="195"/>
      <c r="U3" s="195"/>
      <c r="V3" s="195"/>
      <c r="W3" s="196"/>
    </row>
    <row r="4" spans="1:23" ht="21" customHeight="1" thickBot="1" thickTop="1">
      <c r="A4" s="169">
        <v>1</v>
      </c>
      <c r="B4" s="159" t="s">
        <v>11</v>
      </c>
      <c r="C4" s="21">
        <v>592</v>
      </c>
      <c r="D4" s="21">
        <v>100</v>
      </c>
      <c r="E4" s="21">
        <f>D4+C4</f>
        <v>692</v>
      </c>
      <c r="F4" s="22">
        <v>1000</v>
      </c>
      <c r="H4" s="5"/>
      <c r="I4" s="5"/>
      <c r="J4" s="6"/>
      <c r="L4" s="169">
        <v>1</v>
      </c>
      <c r="M4" s="159" t="s">
        <v>11</v>
      </c>
      <c r="N4" s="21">
        <v>588</v>
      </c>
      <c r="O4" s="21">
        <v>95</v>
      </c>
      <c r="P4" s="21">
        <f>O4+N4</f>
        <v>683</v>
      </c>
      <c r="Q4" s="22">
        <v>1000</v>
      </c>
      <c r="S4" s="185" t="s">
        <v>1</v>
      </c>
      <c r="T4" s="197"/>
      <c r="U4" s="185" t="s">
        <v>8</v>
      </c>
      <c r="V4" s="186"/>
      <c r="W4" s="19" t="s">
        <v>9</v>
      </c>
    </row>
    <row r="5" spans="1:23" ht="21" customHeight="1" thickTop="1">
      <c r="A5" s="170"/>
      <c r="B5" s="160" t="s">
        <v>16</v>
      </c>
      <c r="C5" s="23">
        <v>581</v>
      </c>
      <c r="D5" s="23">
        <v>90</v>
      </c>
      <c r="E5" s="21">
        <f aca="true" t="shared" si="0" ref="E5:E11">D5+C5</f>
        <v>671</v>
      </c>
      <c r="F5" s="22">
        <f>$F$4*E5/$E$4</f>
        <v>969.6531791907514</v>
      </c>
      <c r="H5" s="5"/>
      <c r="I5" s="5"/>
      <c r="J5" s="6"/>
      <c r="L5" s="170"/>
      <c r="M5" s="160" t="s">
        <v>16</v>
      </c>
      <c r="N5" s="23">
        <v>536</v>
      </c>
      <c r="O5" s="23">
        <v>65</v>
      </c>
      <c r="P5" s="21">
        <f aca="true" t="shared" si="1" ref="P5:P11">O5+N5</f>
        <v>601</v>
      </c>
      <c r="Q5" s="22">
        <f>1000*P5/$P$4</f>
        <v>879.9414348462665</v>
      </c>
      <c r="S5" s="202" t="s">
        <v>11</v>
      </c>
      <c r="T5" s="203"/>
      <c r="U5" s="189">
        <v>5000</v>
      </c>
      <c r="V5" s="189"/>
      <c r="W5" s="35" t="s">
        <v>20</v>
      </c>
    </row>
    <row r="6" spans="1:23" ht="21" customHeight="1">
      <c r="A6" s="170"/>
      <c r="B6" s="160" t="s">
        <v>56</v>
      </c>
      <c r="C6" s="23">
        <v>594</v>
      </c>
      <c r="D6" s="23">
        <v>75</v>
      </c>
      <c r="E6" s="21">
        <f t="shared" si="0"/>
        <v>669</v>
      </c>
      <c r="F6" s="22">
        <f aca="true" t="shared" si="2" ref="F6:F11">$F$4*E6/$E$4</f>
        <v>966.7630057803468</v>
      </c>
      <c r="H6" s="5"/>
      <c r="I6" s="5"/>
      <c r="J6" s="6"/>
      <c r="L6" s="170"/>
      <c r="M6" s="160" t="s">
        <v>15</v>
      </c>
      <c r="N6" s="23">
        <v>581</v>
      </c>
      <c r="O6" s="23">
        <v>0</v>
      </c>
      <c r="P6" s="21">
        <f t="shared" si="1"/>
        <v>581</v>
      </c>
      <c r="Q6" s="22">
        <f aca="true" t="shared" si="3" ref="Q6:Q11">1000*P6/$P$4</f>
        <v>850.6588579795022</v>
      </c>
      <c r="S6" s="204" t="s">
        <v>16</v>
      </c>
      <c r="T6" s="205"/>
      <c r="U6" s="187">
        <v>4421</v>
      </c>
      <c r="V6" s="188"/>
      <c r="W6" s="36" t="s">
        <v>21</v>
      </c>
    </row>
    <row r="7" spans="1:23" ht="21" customHeight="1">
      <c r="A7" s="170"/>
      <c r="B7" s="160" t="s">
        <v>47</v>
      </c>
      <c r="C7" s="23">
        <v>476</v>
      </c>
      <c r="D7" s="23">
        <v>90</v>
      </c>
      <c r="E7" s="21">
        <f t="shared" si="0"/>
        <v>566</v>
      </c>
      <c r="F7" s="22">
        <f t="shared" si="2"/>
        <v>817.9190751445087</v>
      </c>
      <c r="H7" s="5"/>
      <c r="I7" s="5"/>
      <c r="J7" s="6"/>
      <c r="L7" s="170"/>
      <c r="M7" s="160" t="s">
        <v>14</v>
      </c>
      <c r="N7" s="23">
        <v>415</v>
      </c>
      <c r="O7" s="23">
        <v>0</v>
      </c>
      <c r="P7" s="21">
        <f t="shared" si="1"/>
        <v>415</v>
      </c>
      <c r="Q7" s="22">
        <f t="shared" si="3"/>
        <v>607.6134699853587</v>
      </c>
      <c r="S7" s="204" t="s">
        <v>38</v>
      </c>
      <c r="T7" s="205"/>
      <c r="U7" s="187">
        <v>4127</v>
      </c>
      <c r="V7" s="188"/>
      <c r="W7" s="36" t="s">
        <v>22</v>
      </c>
    </row>
    <row r="8" spans="1:23" ht="21" customHeight="1">
      <c r="A8" s="170"/>
      <c r="B8" s="160" t="s">
        <v>15</v>
      </c>
      <c r="C8" s="23">
        <v>484</v>
      </c>
      <c r="D8" s="23">
        <v>60</v>
      </c>
      <c r="E8" s="21">
        <f t="shared" si="0"/>
        <v>544</v>
      </c>
      <c r="F8" s="22">
        <f t="shared" si="2"/>
        <v>786.1271676300578</v>
      </c>
      <c r="H8" s="5"/>
      <c r="I8" s="5"/>
      <c r="J8" s="6"/>
      <c r="L8" s="170"/>
      <c r="M8" s="160" t="s">
        <v>47</v>
      </c>
      <c r="N8" s="23">
        <v>342</v>
      </c>
      <c r="O8" s="23">
        <v>0</v>
      </c>
      <c r="P8" s="21">
        <f t="shared" si="1"/>
        <v>342</v>
      </c>
      <c r="Q8" s="22">
        <f t="shared" si="3"/>
        <v>500.7320644216691</v>
      </c>
      <c r="S8" s="204" t="s">
        <v>56</v>
      </c>
      <c r="T8" s="205"/>
      <c r="U8" s="187">
        <v>3929</v>
      </c>
      <c r="V8" s="188"/>
      <c r="W8" s="36" t="s">
        <v>23</v>
      </c>
    </row>
    <row r="9" spans="1:23" ht="21" customHeight="1">
      <c r="A9" s="170"/>
      <c r="B9" s="160" t="s">
        <v>55</v>
      </c>
      <c r="C9" s="23">
        <v>369</v>
      </c>
      <c r="D9" s="23">
        <v>70</v>
      </c>
      <c r="E9" s="21">
        <f t="shared" si="0"/>
        <v>439</v>
      </c>
      <c r="F9" s="22">
        <f t="shared" si="2"/>
        <v>634.393063583815</v>
      </c>
      <c r="H9" s="5"/>
      <c r="I9" s="5"/>
      <c r="J9" s="6"/>
      <c r="L9" s="170"/>
      <c r="M9" s="160" t="s">
        <v>46</v>
      </c>
      <c r="N9" s="23">
        <v>231</v>
      </c>
      <c r="O9" s="23">
        <v>65</v>
      </c>
      <c r="P9" s="21">
        <f t="shared" si="1"/>
        <v>296</v>
      </c>
      <c r="Q9" s="22">
        <f t="shared" si="3"/>
        <v>433.38213762811125</v>
      </c>
      <c r="S9" s="206" t="s">
        <v>15</v>
      </c>
      <c r="T9" s="188"/>
      <c r="U9" s="187">
        <v>3768</v>
      </c>
      <c r="V9" s="188"/>
      <c r="W9" s="36" t="s">
        <v>24</v>
      </c>
    </row>
    <row r="10" spans="1:23" ht="21" customHeight="1">
      <c r="A10" s="171"/>
      <c r="B10" s="159" t="s">
        <v>14</v>
      </c>
      <c r="C10" s="21">
        <v>413</v>
      </c>
      <c r="D10" s="21">
        <v>0</v>
      </c>
      <c r="E10" s="21">
        <f t="shared" si="0"/>
        <v>413</v>
      </c>
      <c r="F10" s="22">
        <f t="shared" si="2"/>
        <v>596.820809248555</v>
      </c>
      <c r="H10" s="5"/>
      <c r="I10" s="5"/>
      <c r="J10" s="6"/>
      <c r="L10" s="171"/>
      <c r="M10" s="159" t="s">
        <v>59</v>
      </c>
      <c r="N10" s="21">
        <v>0</v>
      </c>
      <c r="O10" s="21">
        <v>0</v>
      </c>
      <c r="P10" s="21">
        <f t="shared" si="1"/>
        <v>0</v>
      </c>
      <c r="Q10" s="22">
        <f t="shared" si="3"/>
        <v>0</v>
      </c>
      <c r="S10" s="206" t="s">
        <v>13</v>
      </c>
      <c r="T10" s="188"/>
      <c r="U10" s="188">
        <v>2935</v>
      </c>
      <c r="V10" s="188"/>
      <c r="W10" s="36" t="s">
        <v>25</v>
      </c>
    </row>
    <row r="11" spans="1:23" ht="21" customHeight="1">
      <c r="A11" s="171"/>
      <c r="B11" s="160" t="s">
        <v>46</v>
      </c>
      <c r="C11" s="23">
        <v>317</v>
      </c>
      <c r="D11" s="23">
        <v>85</v>
      </c>
      <c r="E11" s="21">
        <f t="shared" si="0"/>
        <v>402</v>
      </c>
      <c r="F11" s="22">
        <f t="shared" si="2"/>
        <v>580.9248554913295</v>
      </c>
      <c r="H11" s="5"/>
      <c r="I11" s="5"/>
      <c r="J11" s="6"/>
      <c r="L11" s="171"/>
      <c r="M11" s="160" t="s">
        <v>56</v>
      </c>
      <c r="N11" s="23">
        <v>0</v>
      </c>
      <c r="O11" s="23">
        <v>0</v>
      </c>
      <c r="P11" s="21">
        <f t="shared" si="1"/>
        <v>0</v>
      </c>
      <c r="Q11" s="22">
        <f t="shared" si="3"/>
        <v>0</v>
      </c>
      <c r="S11" s="206" t="s">
        <v>14</v>
      </c>
      <c r="T11" s="188"/>
      <c r="U11" s="187">
        <v>1204</v>
      </c>
      <c r="V11" s="188"/>
      <c r="W11" s="36" t="s">
        <v>26</v>
      </c>
    </row>
    <row r="12" spans="1:23" ht="21" customHeight="1">
      <c r="A12" s="171"/>
      <c r="B12" s="28"/>
      <c r="C12" s="23"/>
      <c r="D12" s="23"/>
      <c r="E12" s="21"/>
      <c r="F12" s="22"/>
      <c r="H12" s="5"/>
      <c r="I12" s="5"/>
      <c r="J12" s="6"/>
      <c r="L12" s="171"/>
      <c r="M12" s="28"/>
      <c r="N12" s="23"/>
      <c r="O12" s="23"/>
      <c r="P12" s="21"/>
      <c r="Q12" s="22"/>
      <c r="S12" s="206" t="s">
        <v>55</v>
      </c>
      <c r="T12" s="188"/>
      <c r="U12" s="188">
        <v>775</v>
      </c>
      <c r="V12" s="188"/>
      <c r="W12" s="36" t="s">
        <v>27</v>
      </c>
    </row>
    <row r="13" spans="1:23" ht="21" customHeight="1">
      <c r="A13" s="171"/>
      <c r="B13" s="28"/>
      <c r="C13" s="23"/>
      <c r="D13" s="23"/>
      <c r="E13" s="21"/>
      <c r="F13" s="25"/>
      <c r="H13" s="5"/>
      <c r="I13" s="5"/>
      <c r="J13" s="6"/>
      <c r="L13" s="171"/>
      <c r="M13" s="28"/>
      <c r="N13" s="23"/>
      <c r="O13" s="23"/>
      <c r="P13" s="21"/>
      <c r="Q13" s="25"/>
      <c r="S13" s="207" t="s">
        <v>28</v>
      </c>
      <c r="T13" s="207"/>
      <c r="U13" s="188"/>
      <c r="V13" s="188"/>
      <c r="W13" s="36"/>
    </row>
    <row r="14" spans="1:23" ht="21" customHeight="1">
      <c r="A14" s="171"/>
      <c r="B14" s="30"/>
      <c r="C14" s="1"/>
      <c r="D14" s="1"/>
      <c r="E14" s="1"/>
      <c r="F14" s="1"/>
      <c r="H14" s="5"/>
      <c r="I14" s="5"/>
      <c r="J14" s="6"/>
      <c r="L14" s="171"/>
      <c r="M14" s="30"/>
      <c r="N14" s="1"/>
      <c r="O14" s="1"/>
      <c r="P14" s="1"/>
      <c r="Q14" s="1"/>
      <c r="S14" s="206" t="s">
        <v>13</v>
      </c>
      <c r="T14" s="188"/>
      <c r="U14" s="188">
        <v>2935</v>
      </c>
      <c r="V14" s="188"/>
      <c r="W14" s="166" t="s">
        <v>20</v>
      </c>
    </row>
    <row r="15" spans="1:23" ht="21" customHeight="1" thickBot="1">
      <c r="A15" s="172"/>
      <c r="B15" s="31"/>
      <c r="C15" s="2"/>
      <c r="D15" s="2"/>
      <c r="E15" s="2"/>
      <c r="F15" s="2"/>
      <c r="H15" s="5"/>
      <c r="I15" s="5"/>
      <c r="J15" s="6"/>
      <c r="L15" s="172"/>
      <c r="M15" s="31"/>
      <c r="N15" s="2"/>
      <c r="O15" s="2"/>
      <c r="P15" s="2"/>
      <c r="Q15" s="2"/>
      <c r="S15" s="208"/>
      <c r="T15" s="208"/>
      <c r="U15" s="201"/>
      <c r="V15" s="201"/>
      <c r="W15" s="18"/>
    </row>
    <row r="16" spans="1:23" ht="21" customHeight="1" thickTop="1">
      <c r="A16" s="182"/>
      <c r="B16" s="33"/>
      <c r="C16" s="34"/>
      <c r="D16" s="34"/>
      <c r="E16" s="34"/>
      <c r="F16" s="34"/>
      <c r="G16" s="9"/>
      <c r="H16" s="5"/>
      <c r="I16" s="5"/>
      <c r="J16" s="6"/>
      <c r="S16" s="208"/>
      <c r="T16" s="208"/>
      <c r="U16" s="201"/>
      <c r="V16" s="201"/>
      <c r="W16" s="18"/>
    </row>
    <row r="17" spans="1:23" ht="21" customHeight="1">
      <c r="A17" s="183"/>
      <c r="B17" s="32"/>
      <c r="C17" s="9"/>
      <c r="D17" s="9"/>
      <c r="E17" s="9"/>
      <c r="F17" s="9"/>
      <c r="H17" s="181"/>
      <c r="I17" s="181"/>
      <c r="J17" s="181"/>
      <c r="K17" s="181"/>
      <c r="S17" s="208"/>
      <c r="T17" s="208"/>
      <c r="U17" s="201"/>
      <c r="V17" s="201"/>
      <c r="W17" s="18"/>
    </row>
    <row r="18" spans="1:23" ht="21" customHeight="1" thickBot="1">
      <c r="A18" s="184"/>
      <c r="B18" s="32"/>
      <c r="C18" s="9"/>
      <c r="D18" s="9"/>
      <c r="E18" s="9"/>
      <c r="F18" s="9"/>
      <c r="H18" s="7"/>
      <c r="I18" s="5"/>
      <c r="J18" s="6"/>
      <c r="K18" s="6"/>
      <c r="S18" s="208"/>
      <c r="T18" s="208"/>
      <c r="U18" s="201"/>
      <c r="V18" s="201"/>
      <c r="W18" s="18"/>
    </row>
    <row r="19" spans="1:23" ht="21" customHeight="1" thickTop="1">
      <c r="A19" s="173" t="s">
        <v>18</v>
      </c>
      <c r="B19" s="174"/>
      <c r="C19" s="174"/>
      <c r="D19" s="174"/>
      <c r="E19" s="174"/>
      <c r="F19" s="175"/>
      <c r="I19" s="5"/>
      <c r="J19" s="6"/>
      <c r="K19" s="6"/>
      <c r="L19" s="173" t="s">
        <v>19</v>
      </c>
      <c r="M19" s="174"/>
      <c r="N19" s="174"/>
      <c r="O19" s="174"/>
      <c r="P19" s="174"/>
      <c r="Q19" s="175"/>
      <c r="S19" s="208"/>
      <c r="T19" s="208"/>
      <c r="U19" s="201"/>
      <c r="V19" s="201"/>
      <c r="W19" s="18"/>
    </row>
    <row r="20" spans="1:26" ht="21" customHeight="1" thickBot="1">
      <c r="A20" s="176"/>
      <c r="B20" s="177"/>
      <c r="C20" s="177"/>
      <c r="D20" s="177"/>
      <c r="E20" s="177"/>
      <c r="F20" s="178"/>
      <c r="I20" s="5"/>
      <c r="J20" s="6"/>
      <c r="K20" s="6"/>
      <c r="L20" s="176"/>
      <c r="M20" s="177"/>
      <c r="N20" s="177"/>
      <c r="O20" s="177"/>
      <c r="P20" s="177"/>
      <c r="Q20" s="178"/>
      <c r="S20" s="208"/>
      <c r="T20" s="208"/>
      <c r="U20" s="201"/>
      <c r="V20" s="201"/>
      <c r="W20" s="18"/>
      <c r="X20" s="9"/>
      <c r="Y20" s="9"/>
      <c r="Z20" s="9"/>
    </row>
    <row r="21" spans="1:26" ht="21" customHeight="1" thickBot="1" thickTop="1">
      <c r="A21" s="4" t="s">
        <v>0</v>
      </c>
      <c r="B21" s="26" t="s">
        <v>1</v>
      </c>
      <c r="C21" s="3" t="s">
        <v>2</v>
      </c>
      <c r="D21" s="3" t="s">
        <v>5</v>
      </c>
      <c r="E21" s="3" t="s">
        <v>3</v>
      </c>
      <c r="F21" s="3" t="s">
        <v>4</v>
      </c>
      <c r="I21" s="5"/>
      <c r="J21" s="6"/>
      <c r="K21" s="6"/>
      <c r="L21" s="4" t="s">
        <v>0</v>
      </c>
      <c r="M21" s="26" t="s">
        <v>1</v>
      </c>
      <c r="N21" s="3" t="s">
        <v>2</v>
      </c>
      <c r="O21" s="3" t="s">
        <v>5</v>
      </c>
      <c r="P21" s="3" t="s">
        <v>3</v>
      </c>
      <c r="Q21" s="3" t="s">
        <v>4</v>
      </c>
      <c r="S21" s="208"/>
      <c r="T21" s="208"/>
      <c r="U21" s="201"/>
      <c r="V21" s="201"/>
      <c r="W21" s="18"/>
      <c r="X21" s="162"/>
      <c r="Y21" s="161"/>
      <c r="Z21" s="9"/>
    </row>
    <row r="22" spans="1:26" ht="21" customHeight="1" thickTop="1">
      <c r="A22" s="169">
        <v>1</v>
      </c>
      <c r="B22" s="159" t="s">
        <v>11</v>
      </c>
      <c r="C22" s="21">
        <v>595</v>
      </c>
      <c r="D22" s="21">
        <v>95</v>
      </c>
      <c r="E22" s="21">
        <f>D22+C22</f>
        <v>690</v>
      </c>
      <c r="F22" s="22">
        <v>1000</v>
      </c>
      <c r="I22" s="5"/>
      <c r="J22" s="6"/>
      <c r="K22" s="6"/>
      <c r="L22" s="169">
        <v>1</v>
      </c>
      <c r="M22" s="159" t="s">
        <v>11</v>
      </c>
      <c r="N22" s="21">
        <v>592</v>
      </c>
      <c r="O22" s="21">
        <v>100</v>
      </c>
      <c r="P22" s="21">
        <f>O22+N22</f>
        <v>692</v>
      </c>
      <c r="Q22" s="22">
        <v>1000</v>
      </c>
      <c r="S22" s="208"/>
      <c r="T22" s="208"/>
      <c r="U22" s="201"/>
      <c r="V22" s="201"/>
      <c r="W22" s="18"/>
      <c r="X22" s="162"/>
      <c r="Y22" s="161"/>
      <c r="Z22" s="9"/>
    </row>
    <row r="23" spans="1:26" ht="21" customHeight="1">
      <c r="A23" s="170"/>
      <c r="B23" s="160" t="s">
        <v>56</v>
      </c>
      <c r="C23" s="23">
        <v>585</v>
      </c>
      <c r="D23" s="23">
        <v>95</v>
      </c>
      <c r="E23" s="21">
        <f aca="true" t="shared" si="4" ref="E23:E29">D23+C23</f>
        <v>680</v>
      </c>
      <c r="F23" s="22">
        <f>1000*E23/$E$22</f>
        <v>985.5072463768116</v>
      </c>
      <c r="I23" s="5"/>
      <c r="J23" s="6"/>
      <c r="K23" s="6"/>
      <c r="L23" s="170"/>
      <c r="M23" s="160" t="s">
        <v>16</v>
      </c>
      <c r="N23" s="23">
        <v>567</v>
      </c>
      <c r="O23" s="23">
        <v>90</v>
      </c>
      <c r="P23" s="21">
        <f aca="true" t="shared" si="5" ref="P23:P29">O23+N23</f>
        <v>657</v>
      </c>
      <c r="Q23" s="22">
        <f>1000*P23/$P$22</f>
        <v>949.4219653179191</v>
      </c>
      <c r="S23" s="9"/>
      <c r="T23" s="9"/>
      <c r="U23" s="161"/>
      <c r="V23" s="168"/>
      <c r="W23" s="168"/>
      <c r="X23" s="162"/>
      <c r="Y23" s="161"/>
      <c r="Z23" s="9"/>
    </row>
    <row r="24" spans="1:26" ht="21" customHeight="1">
      <c r="A24" s="170"/>
      <c r="B24" s="160" t="s">
        <v>47</v>
      </c>
      <c r="C24" s="23">
        <v>502</v>
      </c>
      <c r="D24" s="23">
        <v>95</v>
      </c>
      <c r="E24" s="21">
        <f t="shared" si="4"/>
        <v>597</v>
      </c>
      <c r="F24" s="22">
        <f aca="true" t="shared" si="6" ref="F24:F29">1000*E24/$E$22</f>
        <v>865.2173913043479</v>
      </c>
      <c r="I24" s="5"/>
      <c r="J24" s="6"/>
      <c r="K24" s="6"/>
      <c r="L24" s="170"/>
      <c r="M24" s="160" t="s">
        <v>47</v>
      </c>
      <c r="N24" s="23">
        <v>487</v>
      </c>
      <c r="O24" s="23">
        <v>90</v>
      </c>
      <c r="P24" s="21">
        <f t="shared" si="5"/>
        <v>577</v>
      </c>
      <c r="Q24" s="22">
        <f aca="true" t="shared" si="7" ref="Q24:Q29">1000*P24/$P$22</f>
        <v>833.8150289017341</v>
      </c>
      <c r="S24" s="9"/>
      <c r="T24" s="9"/>
      <c r="U24" s="161"/>
      <c r="V24" s="168"/>
      <c r="W24" s="168"/>
      <c r="X24" s="162"/>
      <c r="Y24" s="32"/>
      <c r="Z24" s="9"/>
    </row>
    <row r="25" spans="1:26" ht="21" customHeight="1">
      <c r="A25" s="170"/>
      <c r="B25" s="160" t="s">
        <v>16</v>
      </c>
      <c r="C25" s="23">
        <v>471</v>
      </c>
      <c r="D25" s="23">
        <v>40</v>
      </c>
      <c r="E25" s="21">
        <f t="shared" si="4"/>
        <v>511</v>
      </c>
      <c r="F25" s="22">
        <f t="shared" si="6"/>
        <v>740.5797101449275</v>
      </c>
      <c r="I25" s="5"/>
      <c r="J25" s="6"/>
      <c r="K25" s="6"/>
      <c r="L25" s="170"/>
      <c r="M25" s="160" t="s">
        <v>56</v>
      </c>
      <c r="N25" s="23">
        <v>462</v>
      </c>
      <c r="O25" s="23">
        <v>100</v>
      </c>
      <c r="P25" s="21">
        <f t="shared" si="5"/>
        <v>562</v>
      </c>
      <c r="Q25" s="22">
        <f t="shared" si="7"/>
        <v>812.1387283236994</v>
      </c>
      <c r="S25" s="9"/>
      <c r="T25" s="9"/>
      <c r="U25" s="161"/>
      <c r="V25" s="168"/>
      <c r="W25" s="168"/>
      <c r="X25" s="162"/>
      <c r="Y25" s="32"/>
      <c r="Z25" s="9"/>
    </row>
    <row r="26" spans="1:26" ht="21" customHeight="1">
      <c r="A26" s="170"/>
      <c r="B26" s="160" t="s">
        <v>15</v>
      </c>
      <c r="C26" s="23">
        <v>506</v>
      </c>
      <c r="D26" s="23">
        <v>0</v>
      </c>
      <c r="E26" s="21">
        <f t="shared" si="4"/>
        <v>506</v>
      </c>
      <c r="F26" s="22">
        <f t="shared" si="6"/>
        <v>733.3333333333334</v>
      </c>
      <c r="I26" s="5"/>
      <c r="J26" s="6"/>
      <c r="K26" s="6"/>
      <c r="L26" s="170"/>
      <c r="M26" s="160" t="s">
        <v>15</v>
      </c>
      <c r="N26" s="23">
        <v>446</v>
      </c>
      <c r="O26" s="23">
        <v>50</v>
      </c>
      <c r="P26" s="21">
        <f t="shared" si="5"/>
        <v>496</v>
      </c>
      <c r="Q26" s="22">
        <f t="shared" si="7"/>
        <v>716.7630057803468</v>
      </c>
      <c r="S26" s="9"/>
      <c r="T26" s="9"/>
      <c r="U26" s="161"/>
      <c r="V26" s="168"/>
      <c r="W26" s="168"/>
      <c r="X26" s="162"/>
      <c r="Y26" s="161"/>
      <c r="Z26" s="9"/>
    </row>
    <row r="27" spans="1:26" ht="21" customHeight="1">
      <c r="A27" s="170"/>
      <c r="B27" s="160" t="s">
        <v>46</v>
      </c>
      <c r="C27" s="23">
        <v>255</v>
      </c>
      <c r="D27" s="23">
        <v>40</v>
      </c>
      <c r="E27" s="21">
        <f t="shared" si="4"/>
        <v>295</v>
      </c>
      <c r="F27" s="22">
        <f t="shared" si="6"/>
        <v>427.536231884058</v>
      </c>
      <c r="I27" s="5"/>
      <c r="J27" s="6"/>
      <c r="K27" s="6"/>
      <c r="L27" s="170"/>
      <c r="M27" s="160" t="s">
        <v>46</v>
      </c>
      <c r="N27" s="23">
        <v>362</v>
      </c>
      <c r="O27" s="23">
        <v>90</v>
      </c>
      <c r="P27" s="21">
        <f t="shared" si="5"/>
        <v>452</v>
      </c>
      <c r="Q27" s="22">
        <f t="shared" si="7"/>
        <v>653.179190751445</v>
      </c>
      <c r="S27" s="9"/>
      <c r="T27" s="9"/>
      <c r="U27" s="161"/>
      <c r="V27" s="168"/>
      <c r="W27" s="168"/>
      <c r="X27" s="162"/>
      <c r="Y27" s="161"/>
      <c r="Z27" s="9"/>
    </row>
    <row r="28" spans="1:26" ht="21" customHeight="1">
      <c r="A28" s="171"/>
      <c r="B28" s="159" t="s">
        <v>59</v>
      </c>
      <c r="C28" s="21">
        <v>97</v>
      </c>
      <c r="D28" s="21">
        <v>0</v>
      </c>
      <c r="E28" s="21">
        <f t="shared" si="4"/>
        <v>97</v>
      </c>
      <c r="F28" s="22">
        <f t="shared" si="6"/>
        <v>140.57971014492753</v>
      </c>
      <c r="I28" s="5"/>
      <c r="J28" s="6"/>
      <c r="K28" s="6"/>
      <c r="L28" s="171"/>
      <c r="M28" s="159" t="s">
        <v>59</v>
      </c>
      <c r="N28" s="21">
        <v>0</v>
      </c>
      <c r="O28" s="21">
        <v>0</v>
      </c>
      <c r="P28" s="21">
        <f t="shared" si="5"/>
        <v>0</v>
      </c>
      <c r="Q28" s="22">
        <f t="shared" si="7"/>
        <v>0</v>
      </c>
      <c r="S28" s="9"/>
      <c r="T28" s="9"/>
      <c r="U28" s="161"/>
      <c r="V28" s="168"/>
      <c r="W28" s="168"/>
      <c r="X28" s="162"/>
      <c r="Y28" s="161"/>
      <c r="Z28" s="9"/>
    </row>
    <row r="29" spans="1:26" ht="21" customHeight="1">
      <c r="A29" s="171"/>
      <c r="B29" s="160" t="s">
        <v>14</v>
      </c>
      <c r="C29" s="23">
        <v>0</v>
      </c>
      <c r="D29" s="23">
        <v>0</v>
      </c>
      <c r="E29" s="21">
        <f t="shared" si="4"/>
        <v>0</v>
      </c>
      <c r="F29" s="22">
        <f t="shared" si="6"/>
        <v>0</v>
      </c>
      <c r="I29" s="5"/>
      <c r="J29" s="6"/>
      <c r="K29" s="6"/>
      <c r="L29" s="171"/>
      <c r="M29" s="160" t="s">
        <v>14</v>
      </c>
      <c r="N29" s="23">
        <v>0</v>
      </c>
      <c r="O29" s="23">
        <v>0</v>
      </c>
      <c r="P29" s="21">
        <f t="shared" si="5"/>
        <v>0</v>
      </c>
      <c r="Q29" s="22">
        <f t="shared" si="7"/>
        <v>0</v>
      </c>
      <c r="S29" s="9"/>
      <c r="T29" s="9"/>
      <c r="U29" s="14"/>
      <c r="V29" s="9"/>
      <c r="W29" s="9"/>
      <c r="X29" s="9"/>
      <c r="Y29" s="9"/>
      <c r="Z29" s="9"/>
    </row>
    <row r="30" spans="1:26" ht="21" customHeight="1">
      <c r="A30" s="171"/>
      <c r="B30" s="28"/>
      <c r="C30" s="23"/>
      <c r="D30" s="23"/>
      <c r="E30" s="21"/>
      <c r="F30" s="22"/>
      <c r="I30" s="5"/>
      <c r="J30" s="6"/>
      <c r="K30" s="6"/>
      <c r="L30" s="171"/>
      <c r="M30" s="28"/>
      <c r="N30" s="23"/>
      <c r="O30" s="23"/>
      <c r="P30" s="21"/>
      <c r="Q30" s="22"/>
      <c r="S30" s="9"/>
      <c r="T30" s="9"/>
      <c r="U30" s="14"/>
      <c r="V30" s="9"/>
      <c r="W30" s="9"/>
      <c r="X30" s="9"/>
      <c r="Y30" s="9"/>
      <c r="Z30" s="9"/>
    </row>
    <row r="31" spans="1:26" ht="19.5" customHeight="1">
      <c r="A31" s="171"/>
      <c r="B31" s="28"/>
      <c r="C31" s="23"/>
      <c r="D31" s="23"/>
      <c r="E31" s="21"/>
      <c r="F31" s="25"/>
      <c r="I31" s="5"/>
      <c r="J31" s="6"/>
      <c r="K31" s="6"/>
      <c r="L31" s="171"/>
      <c r="M31" s="28"/>
      <c r="N31" s="23"/>
      <c r="O31" s="23"/>
      <c r="P31" s="21"/>
      <c r="Q31" s="25"/>
      <c r="S31" s="9"/>
      <c r="T31" s="9"/>
      <c r="U31" s="14"/>
      <c r="V31" s="9"/>
      <c r="W31" s="9"/>
      <c r="X31" s="9"/>
      <c r="Y31" s="9"/>
      <c r="Z31" s="9"/>
    </row>
    <row r="32" spans="1:26" ht="19.5" customHeight="1">
      <c r="A32" s="171"/>
      <c r="B32" s="30"/>
      <c r="C32" s="1"/>
      <c r="D32" s="1"/>
      <c r="E32" s="1"/>
      <c r="F32" s="1"/>
      <c r="I32" s="5"/>
      <c r="J32" s="6"/>
      <c r="K32" s="6"/>
      <c r="L32" s="171"/>
      <c r="M32" s="30"/>
      <c r="N32" s="1"/>
      <c r="O32" s="1"/>
      <c r="P32" s="1"/>
      <c r="Q32" s="1"/>
      <c r="S32" s="9"/>
      <c r="T32" s="9"/>
      <c r="U32" s="14"/>
      <c r="V32" s="9"/>
      <c r="W32" s="9"/>
      <c r="X32" s="9"/>
      <c r="Y32" s="9"/>
      <c r="Z32" s="9"/>
    </row>
    <row r="33" spans="1:26" ht="13.5" customHeight="1" thickBot="1">
      <c r="A33" s="172"/>
      <c r="B33" s="31"/>
      <c r="C33" s="2"/>
      <c r="D33" s="2"/>
      <c r="E33" s="2"/>
      <c r="F33" s="2"/>
      <c r="L33" s="172"/>
      <c r="M33" s="31"/>
      <c r="N33" s="2"/>
      <c r="O33" s="2"/>
      <c r="P33" s="2"/>
      <c r="Q33" s="2"/>
      <c r="S33" s="9"/>
      <c r="T33" s="9"/>
      <c r="U33" s="14"/>
      <c r="V33" s="9"/>
      <c r="W33" s="9"/>
      <c r="X33" s="9"/>
      <c r="Y33" s="9"/>
      <c r="Z33" s="9"/>
    </row>
    <row r="34" spans="1:26" ht="13.5" customHeight="1" thickTop="1">
      <c r="A34" s="49"/>
      <c r="B34" s="32"/>
      <c r="C34" s="9"/>
      <c r="D34" s="9"/>
      <c r="E34" s="9"/>
      <c r="F34" s="9"/>
      <c r="L34" s="49"/>
      <c r="M34" s="32"/>
      <c r="N34" s="9"/>
      <c r="O34" s="9"/>
      <c r="P34" s="9"/>
      <c r="Q34" s="9"/>
      <c r="S34" s="9"/>
      <c r="T34" s="9"/>
      <c r="U34" s="14"/>
      <c r="V34" s="9"/>
      <c r="W34" s="9"/>
      <c r="X34" s="9"/>
      <c r="Y34" s="9"/>
      <c r="Z34" s="9"/>
    </row>
    <row r="35" spans="19:26" ht="31.5" customHeight="1" thickBot="1">
      <c r="S35" s="9"/>
      <c r="T35" s="9"/>
      <c r="U35" s="14"/>
      <c r="V35" s="9"/>
      <c r="W35" s="9"/>
      <c r="X35" s="9"/>
      <c r="Y35" s="9"/>
      <c r="Z35" s="9"/>
    </row>
    <row r="36" spans="1:26" s="15" customFormat="1" ht="24" thickTop="1">
      <c r="A36" s="173" t="s">
        <v>57</v>
      </c>
      <c r="B36" s="174"/>
      <c r="C36" s="174"/>
      <c r="D36" s="174"/>
      <c r="E36" s="174"/>
      <c r="F36" s="175"/>
      <c r="L36" s="173" t="s">
        <v>58</v>
      </c>
      <c r="M36" s="174"/>
      <c r="N36" s="174"/>
      <c r="O36" s="174"/>
      <c r="P36" s="174"/>
      <c r="Q36" s="175"/>
      <c r="R36" s="17"/>
      <c r="S36" s="154"/>
      <c r="T36" s="154"/>
      <c r="U36" s="199"/>
      <c r="V36" s="200"/>
      <c r="W36" s="200"/>
      <c r="X36" s="200"/>
      <c r="Y36" s="200"/>
      <c r="Z36" s="200"/>
    </row>
    <row r="37" spans="1:26" s="15" customFormat="1" ht="24" thickBot="1">
      <c r="A37" s="176"/>
      <c r="B37" s="177"/>
      <c r="C37" s="177"/>
      <c r="D37" s="177"/>
      <c r="E37" s="177"/>
      <c r="F37" s="178"/>
      <c r="L37" s="176"/>
      <c r="M37" s="177"/>
      <c r="N37" s="177"/>
      <c r="O37" s="177"/>
      <c r="P37" s="177"/>
      <c r="Q37" s="178"/>
      <c r="R37" s="17"/>
      <c r="S37" s="154"/>
      <c r="T37" s="154"/>
      <c r="U37" s="200"/>
      <c r="V37" s="200"/>
      <c r="W37" s="200"/>
      <c r="X37" s="200"/>
      <c r="Y37" s="200"/>
      <c r="Z37" s="200"/>
    </row>
    <row r="38" spans="1:26" ht="24" customHeight="1" thickBot="1" thickTop="1">
      <c r="A38" s="4" t="s">
        <v>0</v>
      </c>
      <c r="B38" s="26" t="s">
        <v>1</v>
      </c>
      <c r="C38" s="3" t="s">
        <v>2</v>
      </c>
      <c r="D38" s="3" t="s">
        <v>5</v>
      </c>
      <c r="E38" s="3" t="s">
        <v>3</v>
      </c>
      <c r="F38" s="3" t="s">
        <v>4</v>
      </c>
      <c r="L38" s="4" t="s">
        <v>0</v>
      </c>
      <c r="M38" s="26" t="s">
        <v>1</v>
      </c>
      <c r="N38" s="3" t="s">
        <v>2</v>
      </c>
      <c r="O38" s="3" t="s">
        <v>5</v>
      </c>
      <c r="P38" s="3" t="s">
        <v>3</v>
      </c>
      <c r="Q38" s="3" t="s">
        <v>4</v>
      </c>
      <c r="R38" s="44"/>
      <c r="S38" s="9"/>
      <c r="T38" s="9"/>
      <c r="U38" s="44"/>
      <c r="V38" s="198"/>
      <c r="W38" s="198"/>
      <c r="X38" s="163"/>
      <c r="Y38" s="163"/>
      <c r="Z38" s="163"/>
    </row>
    <row r="39" spans="1:26" ht="24" customHeight="1" thickTop="1">
      <c r="A39" s="169">
        <v>1</v>
      </c>
      <c r="B39" s="159" t="s">
        <v>11</v>
      </c>
      <c r="C39" s="21">
        <v>558</v>
      </c>
      <c r="D39" s="21">
        <v>100</v>
      </c>
      <c r="E39" s="21">
        <f>D39+C39</f>
        <v>658</v>
      </c>
      <c r="F39" s="22">
        <v>1000</v>
      </c>
      <c r="L39" s="169">
        <v>1</v>
      </c>
      <c r="M39" s="159" t="s">
        <v>11</v>
      </c>
      <c r="N39" s="21">
        <v>856</v>
      </c>
      <c r="O39" s="21">
        <v>100</v>
      </c>
      <c r="P39" s="21">
        <f>O39+N39</f>
        <v>956</v>
      </c>
      <c r="Q39" s="22">
        <v>1000</v>
      </c>
      <c r="R39" s="42"/>
      <c r="S39" s="9"/>
      <c r="T39" s="9"/>
      <c r="U39" s="13"/>
      <c r="V39" s="190"/>
      <c r="W39" s="190"/>
      <c r="X39" s="9"/>
      <c r="Y39" s="9"/>
      <c r="Z39" s="161"/>
    </row>
    <row r="40" spans="1:26" ht="24" customHeight="1">
      <c r="A40" s="170"/>
      <c r="B40" s="160" t="s">
        <v>47</v>
      </c>
      <c r="C40" s="23">
        <v>555</v>
      </c>
      <c r="D40" s="23">
        <v>90</v>
      </c>
      <c r="E40" s="21">
        <f aca="true" t="shared" si="8" ref="E40:E46">D40+C40</f>
        <v>645</v>
      </c>
      <c r="F40" s="22">
        <f>1000*E40/$E$39</f>
        <v>980.2431610942249</v>
      </c>
      <c r="L40" s="170"/>
      <c r="M40" s="160" t="s">
        <v>16</v>
      </c>
      <c r="N40" s="23">
        <v>535</v>
      </c>
      <c r="O40" s="23">
        <v>95</v>
      </c>
      <c r="P40" s="21">
        <f aca="true" t="shared" si="9" ref="P40:P46">O40+N40</f>
        <v>630</v>
      </c>
      <c r="Q40" s="22">
        <f>1000*P40/$P$39</f>
        <v>658.9958158995815</v>
      </c>
      <c r="R40" s="42"/>
      <c r="S40" s="9"/>
      <c r="T40" s="9"/>
      <c r="U40" s="13"/>
      <c r="V40" s="190"/>
      <c r="W40" s="190"/>
      <c r="X40" s="9"/>
      <c r="Y40" s="9"/>
      <c r="Z40" s="161"/>
    </row>
    <row r="41" spans="1:26" ht="24" customHeight="1">
      <c r="A41" s="170"/>
      <c r="B41" s="160" t="s">
        <v>16</v>
      </c>
      <c r="C41" s="23">
        <v>480</v>
      </c>
      <c r="D41" s="23">
        <v>100</v>
      </c>
      <c r="E41" s="21">
        <f t="shared" si="8"/>
        <v>580</v>
      </c>
      <c r="F41" s="22">
        <f aca="true" t="shared" si="10" ref="F41:F46">1000*E41/$E$39</f>
        <v>881.4589665653496</v>
      </c>
      <c r="L41" s="170"/>
      <c r="M41" s="160" t="s">
        <v>47</v>
      </c>
      <c r="N41" s="23">
        <v>507</v>
      </c>
      <c r="O41" s="23">
        <v>95</v>
      </c>
      <c r="P41" s="21">
        <f t="shared" si="9"/>
        <v>602</v>
      </c>
      <c r="Q41" s="22">
        <f aca="true" t="shared" si="11" ref="Q41:Q46">1000*P41/$P$39</f>
        <v>629.7071129707113</v>
      </c>
      <c r="R41" s="42"/>
      <c r="S41" s="9"/>
      <c r="T41" s="9"/>
      <c r="U41" s="13"/>
      <c r="V41" s="190"/>
      <c r="W41" s="190"/>
      <c r="X41" s="9"/>
      <c r="Y41" s="9"/>
      <c r="Z41" s="161"/>
    </row>
    <row r="42" spans="1:26" ht="24" customHeight="1">
      <c r="A42" s="170"/>
      <c r="B42" s="160" t="s">
        <v>46</v>
      </c>
      <c r="C42" s="23">
        <v>453</v>
      </c>
      <c r="D42" s="23">
        <v>100</v>
      </c>
      <c r="E42" s="21">
        <f t="shared" si="8"/>
        <v>553</v>
      </c>
      <c r="F42" s="22">
        <f t="shared" si="10"/>
        <v>840.4255319148937</v>
      </c>
      <c r="L42" s="170"/>
      <c r="M42" s="160" t="s">
        <v>15</v>
      </c>
      <c r="N42" s="23">
        <v>476</v>
      </c>
      <c r="O42" s="23">
        <v>50</v>
      </c>
      <c r="P42" s="21">
        <f t="shared" si="9"/>
        <v>526</v>
      </c>
      <c r="Q42" s="22">
        <f t="shared" si="11"/>
        <v>550.2092050209205</v>
      </c>
      <c r="S42" s="9"/>
      <c r="T42" s="9"/>
      <c r="U42" s="13"/>
      <c r="V42" s="190"/>
      <c r="W42" s="190"/>
      <c r="X42" s="9"/>
      <c r="Y42" s="9"/>
      <c r="Z42" s="161"/>
    </row>
    <row r="43" spans="1:26" ht="24" customHeight="1">
      <c r="A43" s="170"/>
      <c r="B43" s="160" t="s">
        <v>56</v>
      </c>
      <c r="C43" s="23">
        <v>454</v>
      </c>
      <c r="D43" s="23">
        <v>90</v>
      </c>
      <c r="E43" s="21">
        <f t="shared" si="8"/>
        <v>544</v>
      </c>
      <c r="F43" s="22">
        <f t="shared" si="10"/>
        <v>826.7477203647417</v>
      </c>
      <c r="L43" s="170"/>
      <c r="M43" s="160" t="s">
        <v>56</v>
      </c>
      <c r="N43" s="23">
        <v>323</v>
      </c>
      <c r="O43" s="23">
        <v>0</v>
      </c>
      <c r="P43" s="21">
        <f t="shared" si="9"/>
        <v>323</v>
      </c>
      <c r="Q43" s="22">
        <f t="shared" si="11"/>
        <v>337.8661087866109</v>
      </c>
      <c r="S43" s="9"/>
      <c r="T43" s="9"/>
      <c r="U43" s="13"/>
      <c r="V43" s="190"/>
      <c r="W43" s="190"/>
      <c r="X43" s="9"/>
      <c r="Y43" s="9"/>
      <c r="Z43" s="9"/>
    </row>
    <row r="44" spans="1:26" ht="24" customHeight="1">
      <c r="A44" s="170"/>
      <c r="B44" s="160" t="s">
        <v>15</v>
      </c>
      <c r="C44" s="23">
        <v>448</v>
      </c>
      <c r="D44" s="23">
        <v>0</v>
      </c>
      <c r="E44" s="21">
        <f t="shared" si="8"/>
        <v>448</v>
      </c>
      <c r="F44" s="22">
        <f t="shared" si="10"/>
        <v>680.8510638297872</v>
      </c>
      <c r="L44" s="170"/>
      <c r="M44" s="160" t="s">
        <v>46</v>
      </c>
      <c r="N44" s="23">
        <v>219</v>
      </c>
      <c r="O44" s="23">
        <v>95</v>
      </c>
      <c r="P44" s="21">
        <f t="shared" si="9"/>
        <v>314</v>
      </c>
      <c r="Q44" s="22">
        <f t="shared" si="11"/>
        <v>328.45188284518827</v>
      </c>
      <c r="S44" s="9"/>
      <c r="T44" s="9"/>
      <c r="U44" s="13"/>
      <c r="V44" s="190"/>
      <c r="W44" s="190"/>
      <c r="X44" s="9"/>
      <c r="Y44" s="9"/>
      <c r="Z44" s="9"/>
    </row>
    <row r="45" spans="1:26" ht="24" customHeight="1">
      <c r="A45" s="171"/>
      <c r="B45" s="159" t="s">
        <v>59</v>
      </c>
      <c r="C45" s="21">
        <v>0</v>
      </c>
      <c r="D45" s="21">
        <v>0</v>
      </c>
      <c r="E45" s="21">
        <f t="shared" si="8"/>
        <v>0</v>
      </c>
      <c r="F45" s="22">
        <f t="shared" si="10"/>
        <v>0</v>
      </c>
      <c r="L45" s="171"/>
      <c r="M45" s="159" t="s">
        <v>59</v>
      </c>
      <c r="N45" s="21">
        <v>0</v>
      </c>
      <c r="O45" s="21">
        <v>0</v>
      </c>
      <c r="P45" s="21">
        <f t="shared" si="9"/>
        <v>0</v>
      </c>
      <c r="Q45" s="22">
        <f t="shared" si="11"/>
        <v>0</v>
      </c>
      <c r="S45" s="9"/>
      <c r="T45" s="9"/>
      <c r="U45" s="13"/>
      <c r="V45" s="190"/>
      <c r="W45" s="190"/>
      <c r="X45" s="9"/>
      <c r="Y45" s="9"/>
      <c r="Z45" s="9"/>
    </row>
    <row r="46" spans="1:26" ht="24" customHeight="1">
      <c r="A46" s="171"/>
      <c r="B46" s="160" t="s">
        <v>14</v>
      </c>
      <c r="C46" s="23">
        <v>0</v>
      </c>
      <c r="D46" s="23">
        <v>0</v>
      </c>
      <c r="E46" s="21">
        <f t="shared" si="8"/>
        <v>0</v>
      </c>
      <c r="F46" s="22">
        <f t="shared" si="10"/>
        <v>0</v>
      </c>
      <c r="L46" s="171"/>
      <c r="M46" s="160" t="s">
        <v>14</v>
      </c>
      <c r="N46" s="23">
        <v>0</v>
      </c>
      <c r="O46" s="23">
        <v>0</v>
      </c>
      <c r="P46" s="21">
        <f t="shared" si="9"/>
        <v>0</v>
      </c>
      <c r="Q46" s="22">
        <f t="shared" si="11"/>
        <v>0</v>
      </c>
      <c r="S46" s="9"/>
      <c r="T46" s="9"/>
      <c r="U46" s="13"/>
      <c r="V46" s="190"/>
      <c r="W46" s="190"/>
      <c r="X46" s="9"/>
      <c r="Y46" s="9"/>
      <c r="Z46" s="9"/>
    </row>
    <row r="47" spans="1:26" ht="24" customHeight="1">
      <c r="A47" s="171"/>
      <c r="B47" s="28"/>
      <c r="C47" s="23"/>
      <c r="D47" s="23"/>
      <c r="E47" s="21"/>
      <c r="F47" s="22"/>
      <c r="L47" s="171"/>
      <c r="M47" s="28"/>
      <c r="N47" s="23"/>
      <c r="O47" s="23"/>
      <c r="P47" s="21"/>
      <c r="Q47" s="22"/>
      <c r="S47" s="9"/>
      <c r="T47" s="9"/>
      <c r="U47" s="13"/>
      <c r="V47" s="190"/>
      <c r="W47" s="190"/>
      <c r="X47" s="9"/>
      <c r="Y47" s="9"/>
      <c r="Z47" s="9"/>
    </row>
    <row r="48" spans="1:26" ht="24" customHeight="1">
      <c r="A48" s="171"/>
      <c r="B48" s="28"/>
      <c r="C48" s="23"/>
      <c r="D48" s="23"/>
      <c r="E48" s="21"/>
      <c r="F48" s="25"/>
      <c r="L48" s="171"/>
      <c r="M48" s="28"/>
      <c r="N48" s="23"/>
      <c r="O48" s="23"/>
      <c r="P48" s="21"/>
      <c r="Q48" s="25"/>
      <c r="S48" s="9"/>
      <c r="T48" s="9"/>
      <c r="U48" s="13"/>
      <c r="V48" s="190"/>
      <c r="W48" s="190"/>
      <c r="X48" s="9"/>
      <c r="Y48" s="9"/>
      <c r="Z48" s="9"/>
    </row>
    <row r="49" spans="1:26" ht="24" customHeight="1">
      <c r="A49" s="171"/>
      <c r="B49" s="30"/>
      <c r="C49" s="1"/>
      <c r="D49" s="1"/>
      <c r="E49" s="1"/>
      <c r="F49" s="1"/>
      <c r="L49" s="171"/>
      <c r="M49" s="30"/>
      <c r="N49" s="1"/>
      <c r="O49" s="1"/>
      <c r="P49" s="1"/>
      <c r="Q49" s="1"/>
      <c r="S49" s="9"/>
      <c r="T49" s="9"/>
      <c r="U49" s="13"/>
      <c r="V49" s="190"/>
      <c r="W49" s="190"/>
      <c r="X49" s="9"/>
      <c r="Y49" s="9"/>
      <c r="Z49" s="9"/>
    </row>
    <row r="50" spans="1:26" ht="24" customHeight="1" thickBot="1">
      <c r="A50" s="172"/>
      <c r="B50" s="31"/>
      <c r="C50" s="2"/>
      <c r="D50" s="2"/>
      <c r="E50" s="2"/>
      <c r="F50" s="2"/>
      <c r="L50" s="172"/>
      <c r="M50" s="31"/>
      <c r="N50" s="2"/>
      <c r="O50" s="2"/>
      <c r="P50" s="2"/>
      <c r="Q50" s="2"/>
      <c r="S50" s="9"/>
      <c r="T50" s="9"/>
      <c r="U50" s="13"/>
      <c r="V50" s="190"/>
      <c r="W50" s="190"/>
      <c r="X50" s="9"/>
      <c r="Y50" s="9"/>
      <c r="Z50" s="9"/>
    </row>
    <row r="51" spans="19:26" ht="24" customHeight="1" thickTop="1">
      <c r="S51" s="9"/>
      <c r="T51" s="9"/>
      <c r="U51" s="13"/>
      <c r="V51" s="190"/>
      <c r="W51" s="190"/>
      <c r="X51" s="9"/>
      <c r="Y51" s="9"/>
      <c r="Z51" s="9"/>
    </row>
    <row r="52" spans="19:26" ht="24" customHeight="1">
      <c r="S52" s="9"/>
      <c r="T52" s="9"/>
      <c r="U52" s="13"/>
      <c r="V52" s="190"/>
      <c r="W52" s="190"/>
      <c r="X52" s="9"/>
      <c r="Y52" s="9"/>
      <c r="Z52" s="9"/>
    </row>
    <row r="53" spans="19:26" ht="24" customHeight="1">
      <c r="S53" s="9"/>
      <c r="T53" s="9"/>
      <c r="U53" s="13"/>
      <c r="V53" s="190"/>
      <c r="W53" s="190"/>
      <c r="X53" s="9"/>
      <c r="Y53" s="9"/>
      <c r="Z53" s="9"/>
    </row>
    <row r="54" spans="19:26" ht="24" customHeight="1">
      <c r="S54" s="9"/>
      <c r="T54" s="9"/>
      <c r="U54" s="13"/>
      <c r="V54" s="190"/>
      <c r="W54" s="190"/>
      <c r="X54" s="9"/>
      <c r="Y54" s="9"/>
      <c r="Z54" s="9"/>
    </row>
    <row r="55" spans="19:26" ht="24" customHeight="1">
      <c r="S55" s="9"/>
      <c r="T55" s="9"/>
      <c r="U55" s="13"/>
      <c r="V55" s="190"/>
      <c r="W55" s="190"/>
      <c r="X55" s="9"/>
      <c r="Y55" s="9"/>
      <c r="Z55" s="9"/>
    </row>
    <row r="56" spans="19:26" ht="24" customHeight="1">
      <c r="S56" s="9"/>
      <c r="T56" s="9"/>
      <c r="U56" s="13"/>
      <c r="V56" s="190"/>
      <c r="W56" s="190"/>
      <c r="X56" s="9"/>
      <c r="Y56" s="9"/>
      <c r="Z56" s="9"/>
    </row>
    <row r="57" spans="19:26" ht="24" customHeight="1">
      <c r="S57" s="9"/>
      <c r="T57" s="9"/>
      <c r="U57" s="13"/>
      <c r="V57" s="190"/>
      <c r="W57" s="190"/>
      <c r="X57" s="9"/>
      <c r="Y57" s="9"/>
      <c r="Z57" s="9"/>
    </row>
    <row r="58" spans="19:26" ht="24" customHeight="1">
      <c r="S58" s="9"/>
      <c r="T58" s="9"/>
      <c r="U58" s="13"/>
      <c r="V58" s="190"/>
      <c r="W58" s="190"/>
      <c r="X58" s="9"/>
      <c r="Y58" s="9"/>
      <c r="Z58" s="9"/>
    </row>
    <row r="59" spans="19:26" ht="24" customHeight="1">
      <c r="S59" s="9"/>
      <c r="T59" s="9"/>
      <c r="U59" s="13"/>
      <c r="V59" s="190"/>
      <c r="W59" s="190"/>
      <c r="X59" s="9"/>
      <c r="Y59" s="9"/>
      <c r="Z59" s="9"/>
    </row>
    <row r="60" spans="19:26" ht="12.75">
      <c r="S60" s="9"/>
      <c r="T60" s="9"/>
      <c r="U60" s="13"/>
      <c r="V60" s="9"/>
      <c r="W60" s="9"/>
      <c r="X60" s="9"/>
      <c r="Y60" s="9"/>
      <c r="Z60" s="9"/>
    </row>
    <row r="61" spans="16:26" ht="18">
      <c r="P61" s="11" t="s">
        <v>7</v>
      </c>
      <c r="Q61" s="11"/>
      <c r="S61" s="9"/>
      <c r="T61" s="9"/>
      <c r="U61" s="13"/>
      <c r="V61" s="9"/>
      <c r="W61" s="9"/>
      <c r="X61" s="9"/>
      <c r="Y61" s="164"/>
      <c r="Z61" s="165"/>
    </row>
    <row r="62" spans="16:26" ht="18">
      <c r="P62" s="11" t="s">
        <v>6</v>
      </c>
      <c r="Q62" s="11"/>
      <c r="S62" s="9"/>
      <c r="T62" s="9"/>
      <c r="U62" s="13"/>
      <c r="V62" s="9"/>
      <c r="W62" s="9"/>
      <c r="X62" s="9"/>
      <c r="Y62" s="164"/>
      <c r="Z62" s="9"/>
    </row>
    <row r="63" spans="15:21" ht="12.75">
      <c r="O63" s="10"/>
      <c r="U63" s="13"/>
    </row>
    <row r="64" ht="12.75">
      <c r="U64" s="13"/>
    </row>
    <row r="65" ht="12.75">
      <c r="U65" s="13"/>
    </row>
    <row r="66" ht="12.75">
      <c r="U66" s="13"/>
    </row>
    <row r="67" ht="12.75">
      <c r="U67" s="13"/>
    </row>
    <row r="68" ht="12.75">
      <c r="U68" s="13"/>
    </row>
    <row r="69" ht="12.75">
      <c r="U69" s="13"/>
    </row>
    <row r="70" ht="12.75">
      <c r="U70" s="14"/>
    </row>
  </sheetData>
  <sheetProtection/>
  <mergeCells count="83">
    <mergeCell ref="V54:W54"/>
    <mergeCell ref="V49:W49"/>
    <mergeCell ref="V50:W50"/>
    <mergeCell ref="V59:W59"/>
    <mergeCell ref="V55:W55"/>
    <mergeCell ref="V56:W56"/>
    <mergeCell ref="V57:W57"/>
    <mergeCell ref="V58:W58"/>
    <mergeCell ref="V51:W51"/>
    <mergeCell ref="V52:W52"/>
    <mergeCell ref="V53:W53"/>
    <mergeCell ref="V43:W43"/>
    <mergeCell ref="V44:W44"/>
    <mergeCell ref="V45:W45"/>
    <mergeCell ref="V46:W46"/>
    <mergeCell ref="V47:W47"/>
    <mergeCell ref="V48:W48"/>
    <mergeCell ref="S18:T18"/>
    <mergeCell ref="S19:T19"/>
    <mergeCell ref="S20:T20"/>
    <mergeCell ref="S16:T16"/>
    <mergeCell ref="S21:T21"/>
    <mergeCell ref="S22:T22"/>
    <mergeCell ref="U20:V20"/>
    <mergeCell ref="U21:V21"/>
    <mergeCell ref="U18:V18"/>
    <mergeCell ref="U19:V19"/>
    <mergeCell ref="U15:V15"/>
    <mergeCell ref="U16:V16"/>
    <mergeCell ref="S13:T13"/>
    <mergeCell ref="S14:T14"/>
    <mergeCell ref="S15:T15"/>
    <mergeCell ref="S17:T17"/>
    <mergeCell ref="U12:V12"/>
    <mergeCell ref="U13:V13"/>
    <mergeCell ref="U14:V14"/>
    <mergeCell ref="U22:V22"/>
    <mergeCell ref="S5:T5"/>
    <mergeCell ref="S6:T6"/>
    <mergeCell ref="S7:T7"/>
    <mergeCell ref="S8:T8"/>
    <mergeCell ref="S9:T9"/>
    <mergeCell ref="S10:T10"/>
    <mergeCell ref="S11:T11"/>
    <mergeCell ref="U17:V17"/>
    <mergeCell ref="S12:T12"/>
    <mergeCell ref="S2:W3"/>
    <mergeCell ref="U9:V9"/>
    <mergeCell ref="U10:V10"/>
    <mergeCell ref="V41:W41"/>
    <mergeCell ref="V42:W42"/>
    <mergeCell ref="S4:T4"/>
    <mergeCell ref="V38:W38"/>
    <mergeCell ref="U6:V6"/>
    <mergeCell ref="U36:Z37"/>
    <mergeCell ref="V39:W39"/>
    <mergeCell ref="U4:V4"/>
    <mergeCell ref="A36:F37"/>
    <mergeCell ref="A39:A50"/>
    <mergeCell ref="L36:Q37"/>
    <mergeCell ref="L39:L50"/>
    <mergeCell ref="U7:V7"/>
    <mergeCell ref="U8:V8"/>
    <mergeCell ref="U5:V5"/>
    <mergeCell ref="V40:W40"/>
    <mergeCell ref="U11:V11"/>
    <mergeCell ref="L1:Q2"/>
    <mergeCell ref="A19:F20"/>
    <mergeCell ref="L19:Q20"/>
    <mergeCell ref="A1:F2"/>
    <mergeCell ref="G3:J3"/>
    <mergeCell ref="H17:K17"/>
    <mergeCell ref="A16:A18"/>
    <mergeCell ref="V27:W27"/>
    <mergeCell ref="V28:W28"/>
    <mergeCell ref="A4:A15"/>
    <mergeCell ref="L4:L15"/>
    <mergeCell ref="A22:A33"/>
    <mergeCell ref="L22:L33"/>
    <mergeCell ref="V23:W23"/>
    <mergeCell ref="V24:W24"/>
    <mergeCell ref="V25:W25"/>
    <mergeCell ref="V26:W26"/>
  </mergeCells>
  <printOptions/>
  <pageMargins left="0.7480314960629921" right="0" top="0.984251968503937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0"/>
  <sheetViews>
    <sheetView zoomScalePageLayoutView="0" workbookViewId="0" topLeftCell="S1">
      <selection activeCell="AC6" sqref="AC6:AC9"/>
    </sheetView>
  </sheetViews>
  <sheetFormatPr defaultColWidth="9.140625" defaultRowHeight="12.75"/>
  <cols>
    <col min="1" max="1" width="7.00390625" style="0" customWidth="1"/>
    <col min="2" max="2" width="21.421875" style="8" customWidth="1"/>
    <col min="3" max="6" width="10.7109375" style="0" customWidth="1"/>
    <col min="7" max="7" width="0.85546875" style="0" customWidth="1"/>
    <col min="8" max="8" width="6.7109375" style="0" customWidth="1"/>
    <col min="9" max="9" width="3.8515625" style="0" customWidth="1"/>
    <col min="10" max="10" width="5.7109375" style="0" customWidth="1"/>
    <col min="13" max="13" width="22.140625" style="8" customWidth="1"/>
    <col min="14" max="14" width="21.7109375" style="0" customWidth="1"/>
    <col min="15" max="15" width="13.00390625" style="0" customWidth="1"/>
    <col min="16" max="16" width="14.7109375" style="0" customWidth="1"/>
    <col min="17" max="17" width="15.57421875" style="0" customWidth="1"/>
    <col min="18" max="18" width="15.140625" style="0" customWidth="1"/>
    <col min="19" max="19" width="28.7109375" style="0" customWidth="1"/>
    <col min="20" max="20" width="9.140625" style="0" hidden="1" customWidth="1"/>
    <col min="21" max="25" width="9.140625" style="0" customWidth="1"/>
    <col min="26" max="26" width="8.140625" style="12" customWidth="1"/>
    <col min="27" max="27" width="21.28125" style="0" customWidth="1"/>
    <col min="28" max="28" width="22.421875" style="0" customWidth="1"/>
    <col min="29" max="29" width="29.140625" style="0" customWidth="1"/>
    <col min="30" max="30" width="11.57421875" style="0" customWidth="1"/>
    <col min="31" max="31" width="15.57421875" style="0" customWidth="1"/>
    <col min="32" max="36" width="9.140625" style="9" customWidth="1"/>
  </cols>
  <sheetData>
    <row r="1" spans="1:29" ht="21" thickTop="1">
      <c r="A1" s="173" t="s">
        <v>12</v>
      </c>
      <c r="B1" s="174"/>
      <c r="C1" s="174"/>
      <c r="D1" s="174"/>
      <c r="E1" s="174"/>
      <c r="F1" s="175"/>
      <c r="L1" s="173" t="s">
        <v>17</v>
      </c>
      <c r="M1" s="174"/>
      <c r="N1" s="174"/>
      <c r="O1" s="174"/>
      <c r="P1" s="174"/>
      <c r="Q1" s="175"/>
      <c r="S1" s="245" t="s">
        <v>63</v>
      </c>
      <c r="U1" s="9"/>
      <c r="Z1"/>
      <c r="AC1" s="246"/>
    </row>
    <row r="2" spans="1:29" ht="14.25" customHeight="1" thickBot="1">
      <c r="A2" s="176"/>
      <c r="B2" s="177"/>
      <c r="C2" s="177"/>
      <c r="D2" s="177"/>
      <c r="E2" s="177"/>
      <c r="F2" s="178"/>
      <c r="L2" s="176"/>
      <c r="M2" s="177"/>
      <c r="N2" s="177"/>
      <c r="O2" s="177"/>
      <c r="P2" s="177"/>
      <c r="Q2" s="178"/>
      <c r="Z2"/>
      <c r="AA2" s="247"/>
      <c r="AB2" s="247"/>
      <c r="AC2" s="248"/>
    </row>
    <row r="3" spans="1:36" ht="21" customHeight="1" thickBot="1" thickTop="1">
      <c r="A3" s="4" t="s">
        <v>0</v>
      </c>
      <c r="B3" s="26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179"/>
      <c r="H3" s="180"/>
      <c r="I3" s="180"/>
      <c r="J3" s="180"/>
      <c r="L3" s="4" t="s">
        <v>0</v>
      </c>
      <c r="M3" s="26" t="s">
        <v>1</v>
      </c>
      <c r="N3" s="3" t="s">
        <v>2</v>
      </c>
      <c r="O3" s="3" t="s">
        <v>5</v>
      </c>
      <c r="P3" s="3" t="s">
        <v>3</v>
      </c>
      <c r="Q3" s="3" t="s">
        <v>4</v>
      </c>
      <c r="S3" s="209" t="s">
        <v>1</v>
      </c>
      <c r="T3" s="249"/>
      <c r="U3" s="209" t="s">
        <v>42</v>
      </c>
      <c r="V3" s="211"/>
      <c r="W3" s="211"/>
      <c r="X3" s="211"/>
      <c r="Y3" s="211"/>
      <c r="Z3" s="250"/>
      <c r="AA3" s="251" t="s">
        <v>8</v>
      </c>
      <c r="AB3" s="252" t="s">
        <v>64</v>
      </c>
      <c r="AC3" s="252" t="s">
        <v>65</v>
      </c>
      <c r="AF3" s="199"/>
      <c r="AG3" s="200"/>
      <c r="AH3" s="200"/>
      <c r="AI3" s="200"/>
      <c r="AJ3" s="200"/>
    </row>
    <row r="4" spans="1:36" ht="21" customHeight="1" thickBot="1" thickTop="1">
      <c r="A4" s="169">
        <v>1</v>
      </c>
      <c r="B4" s="159" t="s">
        <v>16</v>
      </c>
      <c r="C4" s="21">
        <v>591</v>
      </c>
      <c r="D4" s="21">
        <v>75</v>
      </c>
      <c r="E4" s="21">
        <f>D4+C4</f>
        <v>666</v>
      </c>
      <c r="F4" s="22">
        <v>1000</v>
      </c>
      <c r="H4" s="5"/>
      <c r="I4" s="5"/>
      <c r="J4" s="6"/>
      <c r="L4" s="169">
        <v>1</v>
      </c>
      <c r="M4" s="159" t="s">
        <v>16</v>
      </c>
      <c r="N4" s="21">
        <v>0</v>
      </c>
      <c r="O4" s="21">
        <v>0</v>
      </c>
      <c r="P4" s="21">
        <f>O4+N4</f>
        <v>0</v>
      </c>
      <c r="Q4" s="22">
        <f>1000*P4/684</f>
        <v>0</v>
      </c>
      <c r="S4" s="159" t="s">
        <v>16</v>
      </c>
      <c r="T4" s="159" t="s">
        <v>16</v>
      </c>
      <c r="U4" s="266">
        <v>1000</v>
      </c>
      <c r="V4" s="253">
        <v>0</v>
      </c>
      <c r="W4" s="267">
        <v>0</v>
      </c>
      <c r="X4" s="267">
        <v>0</v>
      </c>
      <c r="Y4" s="267">
        <v>0</v>
      </c>
      <c r="Z4" s="268">
        <v>0</v>
      </c>
      <c r="AA4" s="141">
        <f>U4+V4+X4+Y4+Z4</f>
        <v>1000</v>
      </c>
      <c r="AB4" s="254" t="s">
        <v>25</v>
      </c>
      <c r="AC4" s="255"/>
      <c r="AF4" s="200"/>
      <c r="AG4" s="200"/>
      <c r="AH4" s="200"/>
      <c r="AI4" s="200"/>
      <c r="AJ4" s="200"/>
    </row>
    <row r="5" spans="1:36" ht="21" customHeight="1" thickBot="1">
      <c r="A5" s="170"/>
      <c r="B5" s="160" t="s">
        <v>14</v>
      </c>
      <c r="C5" s="23">
        <v>565</v>
      </c>
      <c r="D5" s="23">
        <v>0</v>
      </c>
      <c r="E5" s="21">
        <f aca="true" t="shared" si="0" ref="E5:E11">D5+C5</f>
        <v>565</v>
      </c>
      <c r="F5" s="22">
        <f>$F$4*E5/$E$4</f>
        <v>848.3483483483484</v>
      </c>
      <c r="H5" s="5"/>
      <c r="I5" s="5"/>
      <c r="J5" s="6"/>
      <c r="L5" s="170"/>
      <c r="M5" s="160" t="s">
        <v>14</v>
      </c>
      <c r="N5" s="23">
        <v>505</v>
      </c>
      <c r="O5" s="23">
        <v>70</v>
      </c>
      <c r="P5" s="21">
        <f>O5+N5</f>
        <v>575</v>
      </c>
      <c r="Q5" s="22">
        <f>1000*P5/684</f>
        <v>840.6432748538011</v>
      </c>
      <c r="S5" s="160" t="s">
        <v>14</v>
      </c>
      <c r="T5" s="160" t="s">
        <v>14</v>
      </c>
      <c r="U5" s="269">
        <v>848.3483483483484</v>
      </c>
      <c r="V5" s="267">
        <v>840.6432748538011</v>
      </c>
      <c r="W5" s="253">
        <v>531.2954876273653</v>
      </c>
      <c r="X5" s="267">
        <v>841.9497784342689</v>
      </c>
      <c r="Y5" s="267">
        <v>888.3248730964467</v>
      </c>
      <c r="Z5" s="270">
        <v>430.75356415478615</v>
      </c>
      <c r="AA5" s="141">
        <f>U5+V5+X5+Y5+Z5</f>
        <v>3850.019838887651</v>
      </c>
      <c r="AB5" s="256" t="s">
        <v>21</v>
      </c>
      <c r="AC5" s="257"/>
      <c r="AF5" s="260"/>
      <c r="AG5" s="260"/>
      <c r="AH5" s="260"/>
      <c r="AI5" s="261"/>
      <c r="AJ5" s="80"/>
    </row>
    <row r="6" spans="1:36" ht="21" customHeight="1" thickBot="1">
      <c r="A6" s="170"/>
      <c r="B6" s="160" t="s">
        <v>11</v>
      </c>
      <c r="C6" s="23">
        <v>582</v>
      </c>
      <c r="D6" s="23">
        <v>70</v>
      </c>
      <c r="E6" s="21">
        <f t="shared" si="0"/>
        <v>652</v>
      </c>
      <c r="F6" s="22">
        <f aca="true" t="shared" si="1" ref="F6:F11">$F$4*E6/$E$4</f>
        <v>978.978978978979</v>
      </c>
      <c r="H6" s="5"/>
      <c r="I6" s="5"/>
      <c r="J6" s="6"/>
      <c r="L6" s="170"/>
      <c r="M6" s="160" t="s">
        <v>11</v>
      </c>
      <c r="N6" s="23">
        <v>589</v>
      </c>
      <c r="O6" s="23">
        <v>95</v>
      </c>
      <c r="P6" s="21">
        <f>O6+N6</f>
        <v>684</v>
      </c>
      <c r="Q6" s="22">
        <v>1000</v>
      </c>
      <c r="S6" s="160" t="s">
        <v>11</v>
      </c>
      <c r="T6" s="160" t="s">
        <v>11</v>
      </c>
      <c r="U6" s="258">
        <v>978.978978978979</v>
      </c>
      <c r="V6" s="267">
        <v>1000</v>
      </c>
      <c r="W6" s="267">
        <v>1000</v>
      </c>
      <c r="X6" s="267">
        <v>1000</v>
      </c>
      <c r="Y6" s="267">
        <v>1000</v>
      </c>
      <c r="Z6" s="270">
        <v>1000</v>
      </c>
      <c r="AA6" s="141">
        <f>V6+W6+X6+Y6+Z6</f>
        <v>5000</v>
      </c>
      <c r="AB6" s="256" t="s">
        <v>20</v>
      </c>
      <c r="AC6" s="257"/>
      <c r="AF6" s="168"/>
      <c r="AG6" s="168"/>
      <c r="AH6" s="168"/>
      <c r="AI6" s="168"/>
      <c r="AJ6" s="49"/>
    </row>
    <row r="7" spans="1:36" ht="21" customHeight="1" thickBot="1">
      <c r="A7" s="170"/>
      <c r="B7" s="160" t="s">
        <v>61</v>
      </c>
      <c r="C7" s="23">
        <v>266</v>
      </c>
      <c r="D7" s="23">
        <v>90</v>
      </c>
      <c r="E7" s="21">
        <f t="shared" si="0"/>
        <v>356</v>
      </c>
      <c r="F7" s="22">
        <f t="shared" si="1"/>
        <v>534.5345345345345</v>
      </c>
      <c r="H7" s="5"/>
      <c r="I7" s="5"/>
      <c r="J7" s="6"/>
      <c r="L7" s="170"/>
      <c r="M7" s="160" t="s">
        <v>61</v>
      </c>
      <c r="N7" s="23">
        <v>573</v>
      </c>
      <c r="O7" s="23">
        <v>0</v>
      </c>
      <c r="P7" s="21">
        <f>O7+N7</f>
        <v>573</v>
      </c>
      <c r="Q7" s="22">
        <f>1000*P7/684</f>
        <v>837.719298245614</v>
      </c>
      <c r="S7" s="160" t="s">
        <v>61</v>
      </c>
      <c r="T7" s="160" t="s">
        <v>61</v>
      </c>
      <c r="U7" s="269">
        <v>534.5345345345345</v>
      </c>
      <c r="V7" s="267">
        <v>837.719298245614</v>
      </c>
      <c r="W7" s="253">
        <v>509.4614264919942</v>
      </c>
      <c r="X7" s="267">
        <v>824.2245199409158</v>
      </c>
      <c r="Y7" s="267">
        <v>177.66497461928935</v>
      </c>
      <c r="Z7" s="270">
        <v>560.081466395112</v>
      </c>
      <c r="AA7" s="141">
        <f>U7+V7+X7+Y7+Y8</f>
        <v>2687.848911096699</v>
      </c>
      <c r="AB7" s="256" t="s">
        <v>24</v>
      </c>
      <c r="AC7" s="257"/>
      <c r="AF7" s="262"/>
      <c r="AG7" s="262"/>
      <c r="AH7" s="212"/>
      <c r="AI7" s="168"/>
      <c r="AJ7" s="49"/>
    </row>
    <row r="8" spans="1:36" ht="21" customHeight="1" thickBot="1">
      <c r="A8" s="170"/>
      <c r="B8" s="160" t="s">
        <v>62</v>
      </c>
      <c r="C8" s="23">
        <v>491</v>
      </c>
      <c r="D8" s="23">
        <v>90</v>
      </c>
      <c r="E8" s="21">
        <f t="shared" si="0"/>
        <v>581</v>
      </c>
      <c r="F8" s="22">
        <f t="shared" si="1"/>
        <v>872.3723723723724</v>
      </c>
      <c r="H8" s="5"/>
      <c r="I8" s="5"/>
      <c r="J8" s="6"/>
      <c r="L8" s="170"/>
      <c r="M8" s="160" t="s">
        <v>62</v>
      </c>
      <c r="N8" s="23">
        <v>284</v>
      </c>
      <c r="O8" s="23">
        <v>80</v>
      </c>
      <c r="P8" s="21">
        <f>O8+N8</f>
        <v>364</v>
      </c>
      <c r="Q8" s="22">
        <f>1000*P8/684</f>
        <v>532.1637426900585</v>
      </c>
      <c r="S8" s="160" t="s">
        <v>62</v>
      </c>
      <c r="T8" s="160" t="s">
        <v>62</v>
      </c>
      <c r="U8" s="269">
        <v>872.3723723723724</v>
      </c>
      <c r="V8" s="267">
        <v>532.1637426900585</v>
      </c>
      <c r="W8" s="253">
        <v>438.136826783115</v>
      </c>
      <c r="X8" s="267">
        <v>661.7429837518464</v>
      </c>
      <c r="Y8" s="267">
        <v>313.70558375634516</v>
      </c>
      <c r="Z8" s="270">
        <v>604.887983706721</v>
      </c>
      <c r="AA8" s="141">
        <f>U8+V8+X8+Y8+Z8</f>
        <v>2984.8726662773433</v>
      </c>
      <c r="AB8" s="256" t="s">
        <v>23</v>
      </c>
      <c r="AC8" s="257"/>
      <c r="AF8" s="262"/>
      <c r="AG8" s="262"/>
      <c r="AH8" s="212"/>
      <c r="AI8" s="168"/>
      <c r="AJ8" s="49"/>
    </row>
    <row r="9" spans="1:36" ht="21" customHeight="1" thickBot="1">
      <c r="A9" s="170"/>
      <c r="B9" s="160" t="s">
        <v>15</v>
      </c>
      <c r="C9" s="23">
        <v>545</v>
      </c>
      <c r="D9" s="23">
        <v>90</v>
      </c>
      <c r="E9" s="21">
        <f t="shared" si="0"/>
        <v>635</v>
      </c>
      <c r="F9" s="22">
        <f t="shared" si="1"/>
        <v>953.4534534534534</v>
      </c>
      <c r="H9" s="5"/>
      <c r="I9" s="5"/>
      <c r="J9" s="6"/>
      <c r="L9" s="170"/>
      <c r="M9" s="160" t="s">
        <v>15</v>
      </c>
      <c r="N9" s="23">
        <v>545</v>
      </c>
      <c r="O9" s="23">
        <v>95</v>
      </c>
      <c r="P9" s="21">
        <f>O9+N9</f>
        <v>640</v>
      </c>
      <c r="Q9" s="22">
        <f>1000*P9/684</f>
        <v>935.672514619883</v>
      </c>
      <c r="S9" s="160" t="s">
        <v>15</v>
      </c>
      <c r="T9" s="160" t="s">
        <v>15</v>
      </c>
      <c r="U9" s="269">
        <v>953.4534534534534</v>
      </c>
      <c r="V9" s="267">
        <v>935.672514619883</v>
      </c>
      <c r="W9" s="253">
        <v>462.882096069869</v>
      </c>
      <c r="X9" s="267">
        <v>945.3471196454948</v>
      </c>
      <c r="Y9" s="267">
        <v>278.1725888324873</v>
      </c>
      <c r="Z9" s="270">
        <v>514.2566191446028</v>
      </c>
      <c r="AA9" s="141">
        <f>U9+V9+X9+Y9+Z9</f>
        <v>3626.9022956959216</v>
      </c>
      <c r="AB9" s="256" t="s">
        <v>22</v>
      </c>
      <c r="AC9" s="257"/>
      <c r="AF9" s="262"/>
      <c r="AG9" s="262"/>
      <c r="AH9" s="212"/>
      <c r="AI9" s="168"/>
      <c r="AJ9" s="49"/>
    </row>
    <row r="10" spans="1:36" ht="21" customHeight="1">
      <c r="A10" s="171"/>
      <c r="B10" s="159"/>
      <c r="C10" s="21"/>
      <c r="D10" s="21"/>
      <c r="E10" s="21"/>
      <c r="F10" s="22"/>
      <c r="H10" s="5"/>
      <c r="I10" s="5"/>
      <c r="J10" s="6"/>
      <c r="L10" s="171"/>
      <c r="M10" s="159"/>
      <c r="N10" s="21"/>
      <c r="O10" s="21"/>
      <c r="P10" s="21"/>
      <c r="Q10" s="22"/>
      <c r="S10" s="259"/>
      <c r="T10" s="241"/>
      <c r="U10" s="269"/>
      <c r="V10" s="267"/>
      <c r="W10" s="267"/>
      <c r="X10" s="267"/>
      <c r="Y10" s="267"/>
      <c r="Z10" s="270"/>
      <c r="AA10" s="141"/>
      <c r="AB10" s="256"/>
      <c r="AC10" s="257"/>
      <c r="AF10" s="262"/>
      <c r="AG10" s="262"/>
      <c r="AH10" s="212"/>
      <c r="AI10" s="168"/>
      <c r="AJ10" s="49"/>
    </row>
    <row r="11" spans="1:36" ht="21" customHeight="1">
      <c r="A11" s="171"/>
      <c r="B11" s="160"/>
      <c r="C11" s="23"/>
      <c r="D11" s="23"/>
      <c r="E11" s="21"/>
      <c r="F11" s="22"/>
      <c r="H11" s="5"/>
      <c r="I11" s="5"/>
      <c r="J11" s="6"/>
      <c r="L11" s="171"/>
      <c r="M11" s="160"/>
      <c r="N11" s="23"/>
      <c r="O11" s="23"/>
      <c r="P11" s="21"/>
      <c r="Q11" s="22"/>
      <c r="AF11" s="262"/>
      <c r="AG11" s="262"/>
      <c r="AH11" s="168"/>
      <c r="AI11" s="168"/>
      <c r="AJ11" s="49"/>
    </row>
    <row r="12" spans="1:36" ht="21" customHeight="1">
      <c r="A12" s="171"/>
      <c r="B12" s="28"/>
      <c r="C12" s="23"/>
      <c r="D12" s="23"/>
      <c r="E12" s="21"/>
      <c r="F12" s="22"/>
      <c r="H12" s="5"/>
      <c r="I12" s="5"/>
      <c r="J12" s="6"/>
      <c r="L12" s="171"/>
      <c r="M12" s="28"/>
      <c r="N12" s="23"/>
      <c r="O12" s="23"/>
      <c r="P12" s="21"/>
      <c r="Q12" s="22"/>
      <c r="AF12" s="262"/>
      <c r="AG12" s="262"/>
      <c r="AH12" s="212"/>
      <c r="AI12" s="168"/>
      <c r="AJ12" s="49"/>
    </row>
    <row r="13" spans="1:36" ht="21" customHeight="1">
      <c r="A13" s="171"/>
      <c r="B13" s="28"/>
      <c r="C13" s="23"/>
      <c r="D13" s="23"/>
      <c r="E13" s="21"/>
      <c r="F13" s="25"/>
      <c r="H13" s="5"/>
      <c r="I13" s="5"/>
      <c r="J13" s="6"/>
      <c r="L13" s="171"/>
      <c r="M13" s="28"/>
      <c r="N13" s="23"/>
      <c r="O13" s="23"/>
      <c r="P13" s="21"/>
      <c r="Q13" s="25"/>
      <c r="AF13" s="262"/>
      <c r="AG13" s="262"/>
      <c r="AH13" s="168"/>
      <c r="AI13" s="168"/>
      <c r="AJ13" s="49"/>
    </row>
    <row r="14" spans="1:36" ht="21" customHeight="1">
      <c r="A14" s="171"/>
      <c r="B14" s="30"/>
      <c r="C14" s="1"/>
      <c r="D14" s="1"/>
      <c r="E14" s="1"/>
      <c r="F14" s="1"/>
      <c r="H14" s="5"/>
      <c r="I14" s="5"/>
      <c r="J14" s="6"/>
      <c r="L14" s="171"/>
      <c r="M14" s="30"/>
      <c r="N14" s="1"/>
      <c r="O14" s="1"/>
      <c r="P14" s="1"/>
      <c r="Q14" s="1"/>
      <c r="AF14" s="263"/>
      <c r="AG14" s="263"/>
      <c r="AH14" s="168"/>
      <c r="AI14" s="168"/>
      <c r="AJ14" s="49"/>
    </row>
    <row r="15" spans="1:36" ht="21" customHeight="1" thickBot="1">
      <c r="A15" s="172"/>
      <c r="B15" s="31"/>
      <c r="C15" s="2"/>
      <c r="D15" s="2"/>
      <c r="E15" s="2"/>
      <c r="F15" s="2"/>
      <c r="H15" s="5"/>
      <c r="I15" s="5"/>
      <c r="J15" s="6"/>
      <c r="L15" s="172"/>
      <c r="M15" s="31"/>
      <c r="N15" s="2"/>
      <c r="O15" s="2"/>
      <c r="P15" s="2"/>
      <c r="Q15" s="2"/>
      <c r="AF15" s="262"/>
      <c r="AG15" s="262"/>
      <c r="AH15" s="168"/>
      <c r="AI15" s="168"/>
      <c r="AJ15" s="264"/>
    </row>
    <row r="16" spans="1:35" ht="21" customHeight="1" thickTop="1">
      <c r="A16" s="182"/>
      <c r="B16" s="33"/>
      <c r="C16" s="34"/>
      <c r="D16" s="34"/>
      <c r="E16" s="34"/>
      <c r="F16" s="34"/>
      <c r="G16" s="9"/>
      <c r="H16" s="5"/>
      <c r="I16" s="5"/>
      <c r="J16" s="6"/>
      <c r="AF16" s="190"/>
      <c r="AG16" s="190"/>
      <c r="AH16" s="265"/>
      <c r="AI16" s="265"/>
    </row>
    <row r="17" spans="1:35" ht="21" customHeight="1">
      <c r="A17" s="183"/>
      <c r="B17" s="32"/>
      <c r="C17" s="9"/>
      <c r="D17" s="9"/>
      <c r="E17" s="9"/>
      <c r="F17" s="9"/>
      <c r="H17" s="181"/>
      <c r="I17" s="181"/>
      <c r="J17" s="181"/>
      <c r="K17" s="181"/>
      <c r="AF17" s="190"/>
      <c r="AG17" s="190"/>
      <c r="AH17" s="265"/>
      <c r="AI17" s="265"/>
    </row>
    <row r="18" spans="1:35" ht="21" customHeight="1" thickBot="1">
      <c r="A18" s="184"/>
      <c r="B18" s="32"/>
      <c r="C18" s="9"/>
      <c r="D18" s="9"/>
      <c r="E18" s="9"/>
      <c r="F18" s="9"/>
      <c r="H18" s="7"/>
      <c r="I18" s="5"/>
      <c r="J18" s="6"/>
      <c r="K18" s="6"/>
      <c r="AF18" s="190"/>
      <c r="AG18" s="190"/>
      <c r="AH18" s="265"/>
      <c r="AI18" s="265"/>
    </row>
    <row r="19" spans="1:35" ht="21" customHeight="1" thickTop="1">
      <c r="A19" s="173" t="s">
        <v>18</v>
      </c>
      <c r="B19" s="174"/>
      <c r="C19" s="174"/>
      <c r="D19" s="174"/>
      <c r="E19" s="174"/>
      <c r="F19" s="175"/>
      <c r="I19" s="5"/>
      <c r="J19" s="6"/>
      <c r="K19" s="6"/>
      <c r="L19" s="173" t="s">
        <v>19</v>
      </c>
      <c r="M19" s="174"/>
      <c r="N19" s="174"/>
      <c r="O19" s="174"/>
      <c r="P19" s="174"/>
      <c r="Q19" s="175"/>
      <c r="AF19" s="190"/>
      <c r="AG19" s="190"/>
      <c r="AH19" s="265"/>
      <c r="AI19" s="265"/>
    </row>
    <row r="20" spans="1:35" ht="21" customHeight="1" thickBot="1">
      <c r="A20" s="176"/>
      <c r="B20" s="177"/>
      <c r="C20" s="177"/>
      <c r="D20" s="177"/>
      <c r="E20" s="177"/>
      <c r="F20" s="178"/>
      <c r="I20" s="5"/>
      <c r="J20" s="6"/>
      <c r="K20" s="6"/>
      <c r="L20" s="176"/>
      <c r="M20" s="177"/>
      <c r="N20" s="177"/>
      <c r="O20" s="177"/>
      <c r="P20" s="177"/>
      <c r="Q20" s="178"/>
      <c r="AC20" s="9"/>
      <c r="AD20" s="9"/>
      <c r="AE20" s="9"/>
      <c r="AF20" s="190"/>
      <c r="AG20" s="190"/>
      <c r="AH20" s="265"/>
      <c r="AI20" s="265"/>
    </row>
    <row r="21" spans="1:35" ht="21" customHeight="1" thickBot="1" thickTop="1">
      <c r="A21" s="4" t="s">
        <v>0</v>
      </c>
      <c r="B21" s="26" t="s">
        <v>1</v>
      </c>
      <c r="C21" s="3" t="s">
        <v>2</v>
      </c>
      <c r="D21" s="3" t="s">
        <v>5</v>
      </c>
      <c r="E21" s="3" t="s">
        <v>3</v>
      </c>
      <c r="F21" s="3" t="s">
        <v>4</v>
      </c>
      <c r="I21" s="5"/>
      <c r="J21" s="6"/>
      <c r="K21" s="6"/>
      <c r="L21" s="4" t="s">
        <v>0</v>
      </c>
      <c r="M21" s="26" t="s">
        <v>1</v>
      </c>
      <c r="N21" s="3" t="s">
        <v>2</v>
      </c>
      <c r="O21" s="3" t="s">
        <v>5</v>
      </c>
      <c r="P21" s="3" t="s">
        <v>3</v>
      </c>
      <c r="Q21" s="3" t="s">
        <v>4</v>
      </c>
      <c r="AC21" s="162"/>
      <c r="AD21" s="161"/>
      <c r="AE21" s="9"/>
      <c r="AF21" s="190"/>
      <c r="AG21" s="190"/>
      <c r="AH21" s="265"/>
      <c r="AI21" s="265"/>
    </row>
    <row r="22" spans="1:35" ht="21" customHeight="1" thickTop="1">
      <c r="A22" s="169">
        <v>1</v>
      </c>
      <c r="B22" s="159" t="s">
        <v>16</v>
      </c>
      <c r="C22" s="21">
        <v>0</v>
      </c>
      <c r="D22" s="21">
        <v>0</v>
      </c>
      <c r="E22" s="21">
        <v>0</v>
      </c>
      <c r="F22" s="22">
        <f>1000*E22/684</f>
        <v>0</v>
      </c>
      <c r="I22" s="5"/>
      <c r="J22" s="6"/>
      <c r="K22" s="6"/>
      <c r="L22" s="169">
        <v>1</v>
      </c>
      <c r="M22" s="159" t="s">
        <v>16</v>
      </c>
      <c r="N22" s="21">
        <v>0</v>
      </c>
      <c r="O22" s="21">
        <v>0</v>
      </c>
      <c r="P22" s="21">
        <f>O22+N22</f>
        <v>0</v>
      </c>
      <c r="Q22" s="22">
        <f>1000*P22/684</f>
        <v>0</v>
      </c>
      <c r="AC22" s="162"/>
      <c r="AD22" s="161"/>
      <c r="AE22" s="9"/>
      <c r="AF22" s="190"/>
      <c r="AG22" s="190"/>
      <c r="AH22" s="265"/>
      <c r="AI22" s="265"/>
    </row>
    <row r="23" spans="1:35" ht="21" customHeight="1">
      <c r="A23" s="170"/>
      <c r="B23" s="160" t="s">
        <v>14</v>
      </c>
      <c r="C23" s="23">
        <v>365</v>
      </c>
      <c r="D23" s="23">
        <v>0</v>
      </c>
      <c r="E23" s="21">
        <f>D23+C23</f>
        <v>365</v>
      </c>
      <c r="F23" s="22">
        <f>1000*E23/687</f>
        <v>531.2954876273653</v>
      </c>
      <c r="I23" s="5"/>
      <c r="J23" s="6"/>
      <c r="K23" s="6"/>
      <c r="L23" s="170"/>
      <c r="M23" s="160" t="s">
        <v>14</v>
      </c>
      <c r="N23" s="23">
        <v>510</v>
      </c>
      <c r="O23" s="23">
        <v>60</v>
      </c>
      <c r="P23" s="21">
        <f>O23+N23</f>
        <v>570</v>
      </c>
      <c r="Q23" s="22">
        <f>1000*P23/677</f>
        <v>841.9497784342689</v>
      </c>
      <c r="S23" s="9"/>
      <c r="T23" s="9"/>
      <c r="U23" s="9"/>
      <c r="V23" s="9"/>
      <c r="W23" s="9"/>
      <c r="X23" s="9"/>
      <c r="Y23" s="9"/>
      <c r="Z23" s="161"/>
      <c r="AA23" s="168"/>
      <c r="AB23" s="168"/>
      <c r="AC23" s="162"/>
      <c r="AD23" s="161"/>
      <c r="AE23" s="9"/>
      <c r="AF23" s="190"/>
      <c r="AG23" s="190"/>
      <c r="AH23" s="265"/>
      <c r="AI23" s="265"/>
    </row>
    <row r="24" spans="1:31" ht="21" customHeight="1">
      <c r="A24" s="170"/>
      <c r="B24" s="160" t="s">
        <v>11</v>
      </c>
      <c r="C24" s="23">
        <v>592</v>
      </c>
      <c r="D24" s="23">
        <v>95</v>
      </c>
      <c r="E24" s="21">
        <f>D24+C24</f>
        <v>687</v>
      </c>
      <c r="F24" s="22">
        <v>1000</v>
      </c>
      <c r="I24" s="5"/>
      <c r="J24" s="6"/>
      <c r="K24" s="6"/>
      <c r="L24" s="170"/>
      <c r="M24" s="160" t="s">
        <v>11</v>
      </c>
      <c r="N24" s="23">
        <v>592</v>
      </c>
      <c r="O24" s="23">
        <v>85</v>
      </c>
      <c r="P24" s="21">
        <f>O24+N24</f>
        <v>677</v>
      </c>
      <c r="Q24" s="22">
        <f>1000*P24/677</f>
        <v>1000</v>
      </c>
      <c r="S24" s="9"/>
      <c r="T24" s="9"/>
      <c r="U24" s="9"/>
      <c r="V24" s="9"/>
      <c r="W24" s="9"/>
      <c r="X24" s="9"/>
      <c r="Y24" s="9"/>
      <c r="Z24" s="161"/>
      <c r="AA24" s="168"/>
      <c r="AB24" s="168"/>
      <c r="AC24" s="162"/>
      <c r="AD24" s="32"/>
      <c r="AE24" s="9"/>
    </row>
    <row r="25" spans="1:31" ht="21" customHeight="1">
      <c r="A25" s="170"/>
      <c r="B25" s="160" t="s">
        <v>61</v>
      </c>
      <c r="C25" s="23">
        <v>260</v>
      </c>
      <c r="D25" s="23">
        <v>90</v>
      </c>
      <c r="E25" s="21">
        <f>D25+C25</f>
        <v>350</v>
      </c>
      <c r="F25" s="22">
        <f>1000*E25/687</f>
        <v>509.4614264919942</v>
      </c>
      <c r="I25" s="5"/>
      <c r="J25" s="6"/>
      <c r="K25" s="6"/>
      <c r="L25" s="170"/>
      <c r="M25" s="160" t="s">
        <v>61</v>
      </c>
      <c r="N25" s="23">
        <v>558</v>
      </c>
      <c r="O25" s="23">
        <v>0</v>
      </c>
      <c r="P25" s="21">
        <f>O25+N25</f>
        <v>558</v>
      </c>
      <c r="Q25" s="22">
        <f>1000*P25/677</f>
        <v>824.2245199409158</v>
      </c>
      <c r="S25" s="9"/>
      <c r="T25" s="9"/>
      <c r="U25" s="9"/>
      <c r="V25" s="9"/>
      <c r="W25" s="9"/>
      <c r="X25" s="9"/>
      <c r="Y25" s="9"/>
      <c r="Z25" s="161"/>
      <c r="AA25" s="168"/>
      <c r="AB25" s="168"/>
      <c r="AC25" s="162"/>
      <c r="AD25" s="32"/>
      <c r="AE25" s="9"/>
    </row>
    <row r="26" spans="1:31" ht="21" customHeight="1">
      <c r="A26" s="170"/>
      <c r="B26" s="160" t="s">
        <v>62</v>
      </c>
      <c r="C26" s="23">
        <v>301</v>
      </c>
      <c r="D26" s="23">
        <v>0</v>
      </c>
      <c r="E26" s="21">
        <f>D26+C26</f>
        <v>301</v>
      </c>
      <c r="F26" s="22">
        <f>1000*E26/687</f>
        <v>438.136826783115</v>
      </c>
      <c r="I26" s="5"/>
      <c r="J26" s="6"/>
      <c r="K26" s="6"/>
      <c r="L26" s="170"/>
      <c r="M26" s="160" t="s">
        <v>62</v>
      </c>
      <c r="N26" s="23">
        <v>408</v>
      </c>
      <c r="O26" s="23">
        <v>40</v>
      </c>
      <c r="P26" s="21">
        <f>O26+N26</f>
        <v>448</v>
      </c>
      <c r="Q26" s="22">
        <f>1000*P26/677</f>
        <v>661.7429837518464</v>
      </c>
      <c r="S26" s="9"/>
      <c r="T26" s="9"/>
      <c r="U26" s="9"/>
      <c r="V26" s="9"/>
      <c r="W26" s="9"/>
      <c r="X26" s="9"/>
      <c r="Y26" s="9"/>
      <c r="Z26" s="161"/>
      <c r="AA26" s="168"/>
      <c r="AB26" s="168"/>
      <c r="AC26" s="162"/>
      <c r="AD26" s="161"/>
      <c r="AE26" s="9"/>
    </row>
    <row r="27" spans="1:31" ht="21" customHeight="1">
      <c r="A27" s="170"/>
      <c r="B27" s="160" t="s">
        <v>15</v>
      </c>
      <c r="C27" s="23">
        <v>318</v>
      </c>
      <c r="D27" s="23">
        <v>0</v>
      </c>
      <c r="E27" s="21">
        <f>D27+C27</f>
        <v>318</v>
      </c>
      <c r="F27" s="22">
        <f>1000*E27/687</f>
        <v>462.882096069869</v>
      </c>
      <c r="I27" s="5"/>
      <c r="J27" s="6"/>
      <c r="K27" s="6"/>
      <c r="L27" s="170"/>
      <c r="M27" s="160" t="s">
        <v>15</v>
      </c>
      <c r="N27" s="23">
        <v>560</v>
      </c>
      <c r="O27" s="23">
        <v>80</v>
      </c>
      <c r="P27" s="21">
        <f>O27+N27</f>
        <v>640</v>
      </c>
      <c r="Q27" s="22">
        <f>1000*P27/677</f>
        <v>945.3471196454948</v>
      </c>
      <c r="S27" s="9"/>
      <c r="T27" s="9"/>
      <c r="U27" s="9"/>
      <c r="V27" s="9"/>
      <c r="W27" s="9"/>
      <c r="X27" s="9"/>
      <c r="Y27" s="9"/>
      <c r="Z27" s="161"/>
      <c r="AA27" s="168"/>
      <c r="AB27" s="168"/>
      <c r="AC27" s="162"/>
      <c r="AD27" s="161"/>
      <c r="AE27" s="9"/>
    </row>
    <row r="28" spans="1:31" ht="21" customHeight="1">
      <c r="A28" s="171"/>
      <c r="B28" s="159"/>
      <c r="C28" s="21"/>
      <c r="D28" s="21"/>
      <c r="E28" s="21"/>
      <c r="F28" s="22"/>
      <c r="I28" s="5"/>
      <c r="J28" s="6"/>
      <c r="K28" s="6"/>
      <c r="L28" s="171"/>
      <c r="M28" s="159"/>
      <c r="N28" s="21"/>
      <c r="O28" s="21"/>
      <c r="P28" s="21"/>
      <c r="Q28" s="22"/>
      <c r="S28" s="9"/>
      <c r="T28" s="9"/>
      <c r="U28" s="9"/>
      <c r="V28" s="9"/>
      <c r="W28" s="9"/>
      <c r="X28" s="9"/>
      <c r="Y28" s="9"/>
      <c r="Z28" s="161"/>
      <c r="AA28" s="168"/>
      <c r="AB28" s="168"/>
      <c r="AC28" s="162"/>
      <c r="AD28" s="161"/>
      <c r="AE28" s="9"/>
    </row>
    <row r="29" spans="1:31" ht="21" customHeight="1">
      <c r="A29" s="171"/>
      <c r="B29" s="160"/>
      <c r="C29" s="23"/>
      <c r="D29" s="23"/>
      <c r="E29" s="21"/>
      <c r="F29" s="22"/>
      <c r="I29" s="5"/>
      <c r="J29" s="6"/>
      <c r="K29" s="6"/>
      <c r="L29" s="171"/>
      <c r="M29" s="160"/>
      <c r="N29" s="23"/>
      <c r="O29" s="23"/>
      <c r="P29" s="21"/>
      <c r="Q29" s="22"/>
      <c r="S29" s="9"/>
      <c r="T29" s="9"/>
      <c r="U29" s="9"/>
      <c r="V29" s="9"/>
      <c r="W29" s="9"/>
      <c r="X29" s="9"/>
      <c r="Y29" s="9"/>
      <c r="Z29" s="14"/>
      <c r="AA29" s="9"/>
      <c r="AB29" s="9"/>
      <c r="AC29" s="9"/>
      <c r="AD29" s="9"/>
      <c r="AE29" s="9"/>
    </row>
    <row r="30" spans="1:31" ht="21" customHeight="1">
      <c r="A30" s="171"/>
      <c r="B30" s="28"/>
      <c r="C30" s="23"/>
      <c r="D30" s="23"/>
      <c r="E30" s="21"/>
      <c r="F30" s="22"/>
      <c r="I30" s="5"/>
      <c r="J30" s="6"/>
      <c r="K30" s="6"/>
      <c r="L30" s="171"/>
      <c r="M30" s="28"/>
      <c r="N30" s="23"/>
      <c r="O30" s="23"/>
      <c r="P30" s="21"/>
      <c r="Q30" s="22"/>
      <c r="S30" s="9"/>
      <c r="T30" s="9"/>
      <c r="U30" s="9"/>
      <c r="V30" s="9"/>
      <c r="W30" s="9"/>
      <c r="X30" s="9"/>
      <c r="Y30" s="9"/>
      <c r="Z30" s="14"/>
      <c r="AA30" s="9"/>
      <c r="AB30" s="9"/>
      <c r="AC30" s="9"/>
      <c r="AD30" s="9"/>
      <c r="AE30" s="9"/>
    </row>
    <row r="31" spans="1:31" ht="19.5" customHeight="1">
      <c r="A31" s="171"/>
      <c r="B31" s="28"/>
      <c r="C31" s="23"/>
      <c r="D31" s="23"/>
      <c r="E31" s="21"/>
      <c r="F31" s="25"/>
      <c r="I31" s="5"/>
      <c r="J31" s="6"/>
      <c r="K31" s="6"/>
      <c r="L31" s="171"/>
      <c r="M31" s="28"/>
      <c r="N31" s="23"/>
      <c r="O31" s="23"/>
      <c r="P31" s="21"/>
      <c r="Q31" s="25"/>
      <c r="S31" s="9"/>
      <c r="T31" s="9"/>
      <c r="U31" s="9"/>
      <c r="V31" s="9"/>
      <c r="W31" s="9"/>
      <c r="X31" s="9"/>
      <c r="Y31" s="9"/>
      <c r="Z31" s="14"/>
      <c r="AA31" s="9"/>
      <c r="AB31" s="9"/>
      <c r="AC31" s="9"/>
      <c r="AD31" s="9"/>
      <c r="AE31" s="9"/>
    </row>
    <row r="32" spans="1:31" ht="19.5" customHeight="1">
      <c r="A32" s="171"/>
      <c r="B32" s="30"/>
      <c r="C32" s="1"/>
      <c r="D32" s="1"/>
      <c r="E32" s="1"/>
      <c r="F32" s="1"/>
      <c r="I32" s="5"/>
      <c r="J32" s="6"/>
      <c r="K32" s="6"/>
      <c r="L32" s="171"/>
      <c r="M32" s="30"/>
      <c r="N32" s="1"/>
      <c r="O32" s="1"/>
      <c r="P32" s="1"/>
      <c r="Q32" s="1"/>
      <c r="S32" s="9"/>
      <c r="T32" s="9"/>
      <c r="U32" s="9"/>
      <c r="V32" s="9"/>
      <c r="W32" s="9"/>
      <c r="X32" s="9"/>
      <c r="Y32" s="9"/>
      <c r="Z32" s="14"/>
      <c r="AA32" s="9"/>
      <c r="AB32" s="9"/>
      <c r="AC32" s="9"/>
      <c r="AD32" s="9"/>
      <c r="AE32" s="9"/>
    </row>
    <row r="33" spans="1:31" ht="13.5" customHeight="1" thickBot="1">
      <c r="A33" s="172"/>
      <c r="B33" s="31"/>
      <c r="C33" s="2"/>
      <c r="D33" s="2"/>
      <c r="E33" s="2"/>
      <c r="F33" s="2"/>
      <c r="L33" s="172"/>
      <c r="M33" s="31"/>
      <c r="N33" s="2"/>
      <c r="O33" s="2"/>
      <c r="P33" s="2"/>
      <c r="Q33" s="2"/>
      <c r="S33" s="9"/>
      <c r="T33" s="9"/>
      <c r="U33" s="9"/>
      <c r="V33" s="9"/>
      <c r="W33" s="9"/>
      <c r="X33" s="9"/>
      <c r="Y33" s="9"/>
      <c r="Z33" s="14"/>
      <c r="AA33" s="9"/>
      <c r="AB33" s="9"/>
      <c r="AC33" s="9"/>
      <c r="AD33" s="9"/>
      <c r="AE33" s="9"/>
    </row>
    <row r="34" spans="1:31" ht="13.5" customHeight="1" thickTop="1">
      <c r="A34" s="49"/>
      <c r="B34" s="32"/>
      <c r="C34" s="9"/>
      <c r="D34" s="9"/>
      <c r="E34" s="9"/>
      <c r="F34" s="9"/>
      <c r="L34" s="49"/>
      <c r="M34" s="32"/>
      <c r="N34" s="9"/>
      <c r="O34" s="9"/>
      <c r="P34" s="9"/>
      <c r="Q34" s="9"/>
      <c r="S34" s="9"/>
      <c r="T34" s="9"/>
      <c r="U34" s="9"/>
      <c r="V34" s="9"/>
      <c r="W34" s="9"/>
      <c r="X34" s="9"/>
      <c r="Y34" s="9"/>
      <c r="Z34" s="14"/>
      <c r="AA34" s="9"/>
      <c r="AB34" s="9"/>
      <c r="AC34" s="9"/>
      <c r="AD34" s="9"/>
      <c r="AE34" s="9"/>
    </row>
    <row r="35" spans="19:31" ht="31.5" customHeight="1" thickBot="1">
      <c r="S35" s="9"/>
      <c r="T35" s="9"/>
      <c r="U35" s="9"/>
      <c r="V35" s="9"/>
      <c r="W35" s="9"/>
      <c r="X35" s="9"/>
      <c r="Y35" s="9"/>
      <c r="Z35" s="14"/>
      <c r="AA35" s="9"/>
      <c r="AB35" s="9"/>
      <c r="AC35" s="9"/>
      <c r="AD35" s="9"/>
      <c r="AE35" s="9"/>
    </row>
    <row r="36" spans="1:36" s="15" customFormat="1" ht="24" thickTop="1">
      <c r="A36" s="173" t="s">
        <v>57</v>
      </c>
      <c r="B36" s="174"/>
      <c r="C36" s="174"/>
      <c r="D36" s="174"/>
      <c r="E36" s="174"/>
      <c r="F36" s="175"/>
      <c r="L36" s="173" t="s">
        <v>58</v>
      </c>
      <c r="M36" s="174"/>
      <c r="N36" s="174"/>
      <c r="O36" s="174"/>
      <c r="P36" s="174"/>
      <c r="Q36" s="175"/>
      <c r="R36" s="17"/>
      <c r="S36" s="154"/>
      <c r="T36" s="154"/>
      <c r="U36" s="154"/>
      <c r="V36" s="154"/>
      <c r="W36" s="154"/>
      <c r="X36" s="154"/>
      <c r="Y36" s="154"/>
      <c r="Z36" s="199"/>
      <c r="AA36" s="200"/>
      <c r="AB36" s="200"/>
      <c r="AC36" s="200"/>
      <c r="AD36" s="200"/>
      <c r="AE36" s="200"/>
      <c r="AF36" s="16"/>
      <c r="AG36" s="16"/>
      <c r="AH36" s="16"/>
      <c r="AI36" s="16"/>
      <c r="AJ36" s="16"/>
    </row>
    <row r="37" spans="1:36" s="15" customFormat="1" ht="24" thickBot="1">
      <c r="A37" s="176"/>
      <c r="B37" s="177"/>
      <c r="C37" s="177"/>
      <c r="D37" s="177"/>
      <c r="E37" s="177"/>
      <c r="F37" s="178"/>
      <c r="L37" s="176"/>
      <c r="M37" s="177"/>
      <c r="N37" s="177"/>
      <c r="O37" s="177"/>
      <c r="P37" s="177"/>
      <c r="Q37" s="178"/>
      <c r="R37" s="17"/>
      <c r="S37" s="154"/>
      <c r="T37" s="154"/>
      <c r="U37" s="154"/>
      <c r="V37" s="154"/>
      <c r="W37" s="154"/>
      <c r="X37" s="154"/>
      <c r="Y37" s="154"/>
      <c r="Z37" s="200"/>
      <c r="AA37" s="200"/>
      <c r="AB37" s="200"/>
      <c r="AC37" s="200"/>
      <c r="AD37" s="200"/>
      <c r="AE37" s="200"/>
      <c r="AF37" s="16"/>
      <c r="AG37" s="16"/>
      <c r="AH37" s="16"/>
      <c r="AI37" s="16"/>
      <c r="AJ37" s="16"/>
    </row>
    <row r="38" spans="1:31" ht="24" customHeight="1" thickBot="1" thickTop="1">
      <c r="A38" s="4" t="s">
        <v>0</v>
      </c>
      <c r="B38" s="26" t="s">
        <v>1</v>
      </c>
      <c r="C38" s="3" t="s">
        <v>2</v>
      </c>
      <c r="D38" s="3" t="s">
        <v>5</v>
      </c>
      <c r="E38" s="3" t="s">
        <v>3</v>
      </c>
      <c r="F38" s="3" t="s">
        <v>4</v>
      </c>
      <c r="L38" s="4" t="s">
        <v>0</v>
      </c>
      <c r="M38" s="26" t="s">
        <v>1</v>
      </c>
      <c r="N38" s="3" t="s">
        <v>2</v>
      </c>
      <c r="O38" s="3" t="s">
        <v>5</v>
      </c>
      <c r="P38" s="3" t="s">
        <v>3</v>
      </c>
      <c r="Q38" s="3" t="s">
        <v>4</v>
      </c>
      <c r="R38" s="44"/>
      <c r="S38" s="9"/>
      <c r="T38" s="9"/>
      <c r="U38" s="9"/>
      <c r="V38" s="9"/>
      <c r="W38" s="9"/>
      <c r="X38" s="9"/>
      <c r="Y38" s="9"/>
      <c r="Z38" s="44"/>
      <c r="AA38" s="198"/>
      <c r="AB38" s="198"/>
      <c r="AC38" s="163"/>
      <c r="AD38" s="163"/>
      <c r="AE38" s="163"/>
    </row>
    <row r="39" spans="1:31" ht="24" customHeight="1" thickTop="1">
      <c r="A39" s="169">
        <v>1</v>
      </c>
      <c r="B39" s="159" t="s">
        <v>16</v>
      </c>
      <c r="C39" s="21">
        <v>0</v>
      </c>
      <c r="D39" s="21">
        <v>0</v>
      </c>
      <c r="E39" s="21">
        <v>0</v>
      </c>
      <c r="F39" s="22">
        <f>1000*E39/684</f>
        <v>0</v>
      </c>
      <c r="L39" s="169">
        <v>1</v>
      </c>
      <c r="M39" s="159" t="s">
        <v>16</v>
      </c>
      <c r="N39" s="21">
        <v>0</v>
      </c>
      <c r="O39" s="21">
        <v>0</v>
      </c>
      <c r="P39" s="21">
        <v>0</v>
      </c>
      <c r="Q39" s="22">
        <f>1000*P39/684</f>
        <v>0</v>
      </c>
      <c r="R39" s="42"/>
      <c r="S39" s="9"/>
      <c r="T39" s="9"/>
      <c r="U39" s="9"/>
      <c r="V39" s="9"/>
      <c r="W39" s="9"/>
      <c r="X39" s="9"/>
      <c r="Y39" s="9"/>
      <c r="Z39" s="13"/>
      <c r="AA39" s="190"/>
      <c r="AB39" s="190"/>
      <c r="AC39" s="9"/>
      <c r="AD39" s="9"/>
      <c r="AE39" s="161"/>
    </row>
    <row r="40" spans="1:31" ht="24" customHeight="1">
      <c r="A40" s="170"/>
      <c r="B40" s="160" t="s">
        <v>14</v>
      </c>
      <c r="C40" s="23">
        <v>875</v>
      </c>
      <c r="D40" s="23">
        <v>0</v>
      </c>
      <c r="E40" s="21">
        <f>D40+C40</f>
        <v>875</v>
      </c>
      <c r="F40" s="22">
        <f>1000*E40/985</f>
        <v>888.3248730964467</v>
      </c>
      <c r="L40" s="170"/>
      <c r="M40" s="160" t="s">
        <v>14</v>
      </c>
      <c r="N40" s="23">
        <v>423</v>
      </c>
      <c r="O40" s="23">
        <v>0</v>
      </c>
      <c r="P40" s="21">
        <f>O40+N40</f>
        <v>423</v>
      </c>
      <c r="Q40" s="22">
        <f>1000*P40/982</f>
        <v>430.75356415478615</v>
      </c>
      <c r="R40" s="42"/>
      <c r="S40" s="9"/>
      <c r="T40" s="9"/>
      <c r="U40" s="9"/>
      <c r="V40" s="9"/>
      <c r="W40" s="9"/>
      <c r="X40" s="9"/>
      <c r="Y40" s="9"/>
      <c r="Z40" s="13"/>
      <c r="AA40" s="190"/>
      <c r="AB40" s="190"/>
      <c r="AC40" s="9"/>
      <c r="AD40" s="9"/>
      <c r="AE40" s="161"/>
    </row>
    <row r="41" spans="1:31" ht="24" customHeight="1">
      <c r="A41" s="170"/>
      <c r="B41" s="160" t="s">
        <v>11</v>
      </c>
      <c r="C41" s="23">
        <v>895</v>
      </c>
      <c r="D41" s="23">
        <v>90</v>
      </c>
      <c r="E41" s="21">
        <f>D41+C41</f>
        <v>985</v>
      </c>
      <c r="F41" s="22">
        <v>1000</v>
      </c>
      <c r="L41" s="170"/>
      <c r="M41" s="160" t="s">
        <v>11</v>
      </c>
      <c r="N41" s="23">
        <v>887</v>
      </c>
      <c r="O41" s="23">
        <v>95</v>
      </c>
      <c r="P41" s="21">
        <f>O41+N41</f>
        <v>982</v>
      </c>
      <c r="Q41" s="22">
        <v>1000</v>
      </c>
      <c r="R41" s="42"/>
      <c r="S41" s="9"/>
      <c r="T41" s="9"/>
      <c r="U41" s="9"/>
      <c r="V41" s="9"/>
      <c r="W41" s="9"/>
      <c r="X41" s="9"/>
      <c r="Y41" s="9"/>
      <c r="Z41" s="13"/>
      <c r="AA41" s="190"/>
      <c r="AB41" s="190"/>
      <c r="AC41" s="9"/>
      <c r="AD41" s="9"/>
      <c r="AE41" s="161"/>
    </row>
    <row r="42" spans="1:31" ht="24" customHeight="1">
      <c r="A42" s="170"/>
      <c r="B42" s="160" t="s">
        <v>61</v>
      </c>
      <c r="C42" s="23">
        <v>85</v>
      </c>
      <c r="D42" s="23">
        <v>90</v>
      </c>
      <c r="E42" s="21">
        <f>D42+C42</f>
        <v>175</v>
      </c>
      <c r="F42" s="22">
        <f>1000*E42/985</f>
        <v>177.66497461928935</v>
      </c>
      <c r="L42" s="170"/>
      <c r="M42" s="160" t="s">
        <v>61</v>
      </c>
      <c r="N42" s="23">
        <v>465</v>
      </c>
      <c r="O42" s="23">
        <v>85</v>
      </c>
      <c r="P42" s="21">
        <f>O42+N42</f>
        <v>550</v>
      </c>
      <c r="Q42" s="22">
        <f>1000*P42/982</f>
        <v>560.081466395112</v>
      </c>
      <c r="S42" s="9"/>
      <c r="T42" s="9"/>
      <c r="U42" s="9"/>
      <c r="V42" s="9"/>
      <c r="W42" s="9"/>
      <c r="X42" s="9"/>
      <c r="Y42" s="9"/>
      <c r="Z42" s="13"/>
      <c r="AA42" s="190"/>
      <c r="AB42" s="190"/>
      <c r="AC42" s="9"/>
      <c r="AD42" s="9"/>
      <c r="AE42" s="161"/>
    </row>
    <row r="43" spans="1:31" ht="24" customHeight="1">
      <c r="A43" s="170"/>
      <c r="B43" s="160" t="s">
        <v>62</v>
      </c>
      <c r="C43" s="23">
        <v>214</v>
      </c>
      <c r="D43" s="23">
        <v>95</v>
      </c>
      <c r="E43" s="21">
        <f>D43+C43</f>
        <v>309</v>
      </c>
      <c r="F43" s="22">
        <f>1000*E43/985</f>
        <v>313.70558375634516</v>
      </c>
      <c r="L43" s="170"/>
      <c r="M43" s="160" t="s">
        <v>62</v>
      </c>
      <c r="N43" s="23">
        <v>494</v>
      </c>
      <c r="O43" s="23">
        <v>100</v>
      </c>
      <c r="P43" s="21">
        <f>O43+N43</f>
        <v>594</v>
      </c>
      <c r="Q43" s="22">
        <f>1000*P43/982</f>
        <v>604.887983706721</v>
      </c>
      <c r="S43" s="9"/>
      <c r="T43" s="9"/>
      <c r="U43" s="9"/>
      <c r="V43" s="9"/>
      <c r="W43" s="9"/>
      <c r="X43" s="9"/>
      <c r="Y43" s="9"/>
      <c r="Z43" s="13"/>
      <c r="AA43" s="190"/>
      <c r="AB43" s="190"/>
      <c r="AC43" s="9"/>
      <c r="AD43" s="9"/>
      <c r="AE43" s="9"/>
    </row>
    <row r="44" spans="1:31" ht="24" customHeight="1">
      <c r="A44" s="170"/>
      <c r="B44" s="160" t="s">
        <v>15</v>
      </c>
      <c r="C44" s="23">
        <v>274</v>
      </c>
      <c r="D44" s="23">
        <v>0</v>
      </c>
      <c r="E44" s="21">
        <f>D44+C44</f>
        <v>274</v>
      </c>
      <c r="F44" s="22">
        <f>1000*E44/985</f>
        <v>278.1725888324873</v>
      </c>
      <c r="L44" s="170"/>
      <c r="M44" s="160" t="s">
        <v>15</v>
      </c>
      <c r="N44" s="23">
        <v>505</v>
      </c>
      <c r="O44" s="23">
        <v>0</v>
      </c>
      <c r="P44" s="21">
        <f>O44+N44</f>
        <v>505</v>
      </c>
      <c r="Q44" s="22">
        <f>1000*P44/982</f>
        <v>514.2566191446028</v>
      </c>
      <c r="S44" s="9"/>
      <c r="T44" s="9"/>
      <c r="U44" s="9"/>
      <c r="V44" s="9"/>
      <c r="W44" s="9"/>
      <c r="X44" s="9"/>
      <c r="Y44" s="9"/>
      <c r="Z44" s="13"/>
      <c r="AA44" s="190"/>
      <c r="AB44" s="190"/>
      <c r="AC44" s="9"/>
      <c r="AD44" s="9"/>
      <c r="AE44" s="9"/>
    </row>
    <row r="45" spans="1:31" ht="24" customHeight="1">
      <c r="A45" s="171"/>
      <c r="B45" s="159"/>
      <c r="C45" s="21"/>
      <c r="D45" s="21"/>
      <c r="E45" s="21"/>
      <c r="F45" s="22"/>
      <c r="L45" s="171"/>
      <c r="M45" s="159"/>
      <c r="N45" s="21"/>
      <c r="O45" s="21"/>
      <c r="P45" s="21"/>
      <c r="Q45" s="22"/>
      <c r="S45" s="9"/>
      <c r="T45" s="9"/>
      <c r="U45" s="9"/>
      <c r="V45" s="9"/>
      <c r="W45" s="9"/>
      <c r="X45" s="9"/>
      <c r="Y45" s="9"/>
      <c r="Z45" s="13"/>
      <c r="AA45" s="190"/>
      <c r="AB45" s="190"/>
      <c r="AC45" s="9"/>
      <c r="AD45" s="9"/>
      <c r="AE45" s="9"/>
    </row>
    <row r="46" spans="1:31" ht="24" customHeight="1">
      <c r="A46" s="171"/>
      <c r="B46" s="160"/>
      <c r="C46" s="23"/>
      <c r="D46" s="23"/>
      <c r="E46" s="21"/>
      <c r="F46" s="22"/>
      <c r="L46" s="171"/>
      <c r="M46" s="160"/>
      <c r="N46" s="23"/>
      <c r="O46" s="23"/>
      <c r="P46" s="21"/>
      <c r="Q46" s="22"/>
      <c r="S46" s="9"/>
      <c r="T46" s="9"/>
      <c r="U46" s="9"/>
      <c r="V46" s="9"/>
      <c r="W46" s="9"/>
      <c r="X46" s="9"/>
      <c r="Y46" s="9"/>
      <c r="Z46" s="13"/>
      <c r="AA46" s="190"/>
      <c r="AB46" s="190"/>
      <c r="AC46" s="9"/>
      <c r="AD46" s="9"/>
      <c r="AE46" s="9"/>
    </row>
    <row r="47" spans="1:31" ht="24" customHeight="1">
      <c r="A47" s="171"/>
      <c r="B47" s="28"/>
      <c r="C47" s="23"/>
      <c r="D47" s="23"/>
      <c r="E47" s="21"/>
      <c r="F47" s="22"/>
      <c r="L47" s="171"/>
      <c r="M47" s="28"/>
      <c r="N47" s="23"/>
      <c r="O47" s="23"/>
      <c r="P47" s="21"/>
      <c r="Q47" s="22"/>
      <c r="S47" s="9"/>
      <c r="T47" s="9"/>
      <c r="U47" s="9"/>
      <c r="V47" s="9"/>
      <c r="W47" s="9"/>
      <c r="X47" s="9"/>
      <c r="Y47" s="9"/>
      <c r="Z47" s="13"/>
      <c r="AA47" s="190"/>
      <c r="AB47" s="190"/>
      <c r="AC47" s="9"/>
      <c r="AD47" s="9"/>
      <c r="AE47" s="9"/>
    </row>
    <row r="48" spans="1:31" ht="24" customHeight="1">
      <c r="A48" s="171"/>
      <c r="B48" s="28"/>
      <c r="C48" s="23"/>
      <c r="D48" s="23"/>
      <c r="E48" s="21"/>
      <c r="F48" s="25"/>
      <c r="L48" s="171"/>
      <c r="M48" s="28"/>
      <c r="N48" s="23"/>
      <c r="O48" s="23"/>
      <c r="P48" s="21"/>
      <c r="Q48" s="25"/>
      <c r="S48" s="9"/>
      <c r="T48" s="9"/>
      <c r="U48" s="9"/>
      <c r="V48" s="9"/>
      <c r="W48" s="9"/>
      <c r="X48" s="9"/>
      <c r="Y48" s="9"/>
      <c r="Z48" s="13"/>
      <c r="AA48" s="190"/>
      <c r="AB48" s="190"/>
      <c r="AC48" s="9"/>
      <c r="AD48" s="9"/>
      <c r="AE48" s="9"/>
    </row>
    <row r="49" spans="1:31" ht="24" customHeight="1">
      <c r="A49" s="171"/>
      <c r="B49" s="30"/>
      <c r="C49" s="1"/>
      <c r="D49" s="1"/>
      <c r="E49" s="1"/>
      <c r="F49" s="1"/>
      <c r="L49" s="171"/>
      <c r="M49" s="30"/>
      <c r="N49" s="1"/>
      <c r="O49" s="1"/>
      <c r="P49" s="1"/>
      <c r="Q49" s="1"/>
      <c r="S49" s="9"/>
      <c r="T49" s="9"/>
      <c r="U49" s="9"/>
      <c r="V49" s="9"/>
      <c r="W49" s="9"/>
      <c r="X49" s="9"/>
      <c r="Y49" s="9"/>
      <c r="Z49" s="13"/>
      <c r="AA49" s="190"/>
      <c r="AB49" s="190"/>
      <c r="AC49" s="9"/>
      <c r="AD49" s="9"/>
      <c r="AE49" s="9"/>
    </row>
    <row r="50" spans="1:31" ht="24" customHeight="1" thickBot="1">
      <c r="A50" s="172"/>
      <c r="B50" s="31"/>
      <c r="C50" s="2"/>
      <c r="D50" s="2"/>
      <c r="E50" s="2"/>
      <c r="F50" s="2"/>
      <c r="L50" s="172"/>
      <c r="M50" s="31"/>
      <c r="N50" s="2"/>
      <c r="O50" s="2"/>
      <c r="P50" s="2"/>
      <c r="Q50" s="2"/>
      <c r="S50" s="9"/>
      <c r="T50" s="9"/>
      <c r="U50" s="9"/>
      <c r="V50" s="9"/>
      <c r="W50" s="9"/>
      <c r="X50" s="9"/>
      <c r="Y50" s="9"/>
      <c r="Z50" s="13"/>
      <c r="AA50" s="190"/>
      <c r="AB50" s="190"/>
      <c r="AC50" s="9"/>
      <c r="AD50" s="9"/>
      <c r="AE50" s="9"/>
    </row>
    <row r="51" spans="19:31" ht="24" customHeight="1" thickTop="1">
      <c r="S51" s="9"/>
      <c r="T51" s="9"/>
      <c r="U51" s="9"/>
      <c r="V51" s="9"/>
      <c r="W51" s="9"/>
      <c r="X51" s="9"/>
      <c r="Y51" s="9"/>
      <c r="Z51" s="13"/>
      <c r="AA51" s="190"/>
      <c r="AB51" s="190"/>
      <c r="AC51" s="9"/>
      <c r="AD51" s="9"/>
      <c r="AE51" s="9"/>
    </row>
    <row r="52" spans="19:31" ht="24" customHeight="1">
      <c r="S52" s="9"/>
      <c r="T52" s="9"/>
      <c r="U52" s="9"/>
      <c r="V52" s="9"/>
      <c r="W52" s="9"/>
      <c r="X52" s="9"/>
      <c r="Y52" s="9"/>
      <c r="Z52" s="13"/>
      <c r="AA52" s="190"/>
      <c r="AB52" s="190"/>
      <c r="AC52" s="9"/>
      <c r="AD52" s="9"/>
      <c r="AE52" s="9"/>
    </row>
    <row r="53" spans="19:31" ht="24" customHeight="1">
      <c r="S53" s="9"/>
      <c r="T53" s="9"/>
      <c r="U53" s="9"/>
      <c r="V53" s="9"/>
      <c r="W53" s="9"/>
      <c r="X53" s="9"/>
      <c r="Y53" s="9"/>
      <c r="Z53" s="13"/>
      <c r="AA53" s="190"/>
      <c r="AB53" s="190"/>
      <c r="AC53" s="9"/>
      <c r="AD53" s="9"/>
      <c r="AE53" s="9"/>
    </row>
    <row r="54" spans="19:31" ht="24" customHeight="1">
      <c r="S54" s="9"/>
      <c r="T54" s="9"/>
      <c r="U54" s="9"/>
      <c r="V54" s="9"/>
      <c r="W54" s="9"/>
      <c r="X54" s="9"/>
      <c r="Y54" s="9"/>
      <c r="Z54" s="13"/>
      <c r="AA54" s="190"/>
      <c r="AB54" s="190"/>
      <c r="AC54" s="9"/>
      <c r="AD54" s="9"/>
      <c r="AE54" s="9"/>
    </row>
    <row r="55" spans="19:31" ht="24" customHeight="1">
      <c r="S55" s="9"/>
      <c r="T55" s="9"/>
      <c r="U55" s="9"/>
      <c r="V55" s="9"/>
      <c r="W55" s="9"/>
      <c r="X55" s="9"/>
      <c r="Y55" s="9"/>
      <c r="Z55" s="13"/>
      <c r="AA55" s="190"/>
      <c r="AB55" s="190"/>
      <c r="AC55" s="9"/>
      <c r="AD55" s="9"/>
      <c r="AE55" s="9"/>
    </row>
    <row r="56" spans="19:31" ht="24" customHeight="1">
      <c r="S56" s="9"/>
      <c r="T56" s="9"/>
      <c r="U56" s="9"/>
      <c r="V56" s="9"/>
      <c r="W56" s="9"/>
      <c r="X56" s="9"/>
      <c r="Y56" s="9"/>
      <c r="Z56" s="13"/>
      <c r="AA56" s="190"/>
      <c r="AB56" s="190"/>
      <c r="AC56" s="9"/>
      <c r="AD56" s="9"/>
      <c r="AE56" s="9"/>
    </row>
    <row r="57" spans="19:31" ht="24" customHeight="1">
      <c r="S57" s="9"/>
      <c r="T57" s="9"/>
      <c r="U57" s="9"/>
      <c r="V57" s="9"/>
      <c r="W57" s="9"/>
      <c r="X57" s="9"/>
      <c r="Y57" s="9"/>
      <c r="Z57" s="13"/>
      <c r="AA57" s="190"/>
      <c r="AB57" s="190"/>
      <c r="AC57" s="9"/>
      <c r="AD57" s="9"/>
      <c r="AE57" s="9"/>
    </row>
    <row r="58" spans="19:31" ht="24" customHeight="1">
      <c r="S58" s="9"/>
      <c r="T58" s="9"/>
      <c r="U58" s="9"/>
      <c r="V58" s="9"/>
      <c r="W58" s="9"/>
      <c r="X58" s="9"/>
      <c r="Y58" s="9"/>
      <c r="Z58" s="13"/>
      <c r="AA58" s="190"/>
      <c r="AB58" s="190"/>
      <c r="AC58" s="9"/>
      <c r="AD58" s="9"/>
      <c r="AE58" s="9"/>
    </row>
    <row r="59" spans="19:31" ht="24" customHeight="1">
      <c r="S59" s="9"/>
      <c r="T59" s="9"/>
      <c r="U59" s="9"/>
      <c r="V59" s="9"/>
      <c r="W59" s="9"/>
      <c r="X59" s="9"/>
      <c r="Y59" s="9"/>
      <c r="Z59" s="13"/>
      <c r="AA59" s="190"/>
      <c r="AB59" s="190"/>
      <c r="AC59" s="9"/>
      <c r="AD59" s="9"/>
      <c r="AE59" s="9"/>
    </row>
    <row r="60" spans="19:31" ht="12.75">
      <c r="S60" s="9"/>
      <c r="T60" s="9"/>
      <c r="U60" s="9"/>
      <c r="V60" s="9"/>
      <c r="W60" s="9"/>
      <c r="X60" s="9"/>
      <c r="Y60" s="9"/>
      <c r="Z60" s="13"/>
      <c r="AA60" s="9"/>
      <c r="AB60" s="9"/>
      <c r="AC60" s="9"/>
      <c r="AD60" s="9"/>
      <c r="AE60" s="9"/>
    </row>
    <row r="61" spans="16:31" ht="18">
      <c r="P61" s="11" t="s">
        <v>7</v>
      </c>
      <c r="Q61" s="11"/>
      <c r="S61" s="9"/>
      <c r="T61" s="9"/>
      <c r="U61" s="9"/>
      <c r="V61" s="9"/>
      <c r="W61" s="9"/>
      <c r="X61" s="9"/>
      <c r="Y61" s="9"/>
      <c r="Z61" s="13"/>
      <c r="AA61" s="9"/>
      <c r="AB61" s="9"/>
      <c r="AC61" s="9"/>
      <c r="AD61" s="164"/>
      <c r="AE61" s="165"/>
    </row>
    <row r="62" spans="16:31" ht="18">
      <c r="P62" s="11" t="s">
        <v>6</v>
      </c>
      <c r="Q62" s="11"/>
      <c r="S62" s="9"/>
      <c r="T62" s="9"/>
      <c r="U62" s="9"/>
      <c r="V62" s="9"/>
      <c r="W62" s="9"/>
      <c r="X62" s="9"/>
      <c r="Y62" s="9"/>
      <c r="Z62" s="13"/>
      <c r="AA62" s="9"/>
      <c r="AB62" s="9"/>
      <c r="AC62" s="9"/>
      <c r="AD62" s="164"/>
      <c r="AE62" s="9"/>
    </row>
    <row r="63" spans="15:26" ht="12.75">
      <c r="O63" s="10"/>
      <c r="Z63" s="13"/>
    </row>
    <row r="64" ht="12.75">
      <c r="Z64" s="13"/>
    </row>
    <row r="65" ht="12.75">
      <c r="Z65" s="13"/>
    </row>
    <row r="66" ht="12.75">
      <c r="Z66" s="13"/>
    </row>
    <row r="67" ht="12.75">
      <c r="Z67" s="13"/>
    </row>
    <row r="68" ht="12.75">
      <c r="Z68" s="13"/>
    </row>
    <row r="69" ht="12.75">
      <c r="Z69" s="13"/>
    </row>
    <row r="70" ht="12.75">
      <c r="Z70" s="14"/>
    </row>
  </sheetData>
  <sheetProtection/>
  <mergeCells count="86">
    <mergeCell ref="AA56:AB56"/>
    <mergeCell ref="AA57:AB57"/>
    <mergeCell ref="AA58:AB58"/>
    <mergeCell ref="AA59:AB59"/>
    <mergeCell ref="S3:T3"/>
    <mergeCell ref="U3:Z3"/>
    <mergeCell ref="A1:F2"/>
    <mergeCell ref="L1:Q2"/>
    <mergeCell ref="G3:J3"/>
    <mergeCell ref="AA53:AB53"/>
    <mergeCell ref="AA54:AB54"/>
    <mergeCell ref="AA55:AB55"/>
    <mergeCell ref="S10:T10"/>
    <mergeCell ref="AF3:AJ4"/>
    <mergeCell ref="A4:A15"/>
    <mergeCell ref="L4:L15"/>
    <mergeCell ref="AF5:AG5"/>
    <mergeCell ref="AH5:AI5"/>
    <mergeCell ref="AF6:AG6"/>
    <mergeCell ref="AH6:AI6"/>
    <mergeCell ref="AF7:AG7"/>
    <mergeCell ref="AH7:AI7"/>
    <mergeCell ref="AF8:AG8"/>
    <mergeCell ref="AH8:AI8"/>
    <mergeCell ref="AF9:AG9"/>
    <mergeCell ref="AH9:AI9"/>
    <mergeCell ref="AF10:AG10"/>
    <mergeCell ref="AH10:AI10"/>
    <mergeCell ref="AF11:AG11"/>
    <mergeCell ref="AH11:AI11"/>
    <mergeCell ref="AF12:AG12"/>
    <mergeCell ref="AH12:AI12"/>
    <mergeCell ref="AF13:AG13"/>
    <mergeCell ref="AH13:AI13"/>
    <mergeCell ref="AF14:AG14"/>
    <mergeCell ref="AH14:AI14"/>
    <mergeCell ref="AF15:AG15"/>
    <mergeCell ref="AH15:AI15"/>
    <mergeCell ref="AF16:AG16"/>
    <mergeCell ref="AH16:AI16"/>
    <mergeCell ref="A16:A18"/>
    <mergeCell ref="AF17:AG17"/>
    <mergeCell ref="AH17:AI17"/>
    <mergeCell ref="H17:K17"/>
    <mergeCell ref="AF18:AG18"/>
    <mergeCell ref="AH18:AI18"/>
    <mergeCell ref="AF19:AG19"/>
    <mergeCell ref="AH19:AI19"/>
    <mergeCell ref="A19:F20"/>
    <mergeCell ref="L19:Q20"/>
    <mergeCell ref="AF20:AG20"/>
    <mergeCell ref="AH20:AI20"/>
    <mergeCell ref="AF21:AG21"/>
    <mergeCell ref="AH21:AI21"/>
    <mergeCell ref="AF22:AG22"/>
    <mergeCell ref="AH22:AI22"/>
    <mergeCell ref="A22:A33"/>
    <mergeCell ref="L22:L33"/>
    <mergeCell ref="AF23:AG23"/>
    <mergeCell ref="AH23:AI23"/>
    <mergeCell ref="AA23:AB23"/>
    <mergeCell ref="AA24:AB24"/>
    <mergeCell ref="AA25:AB25"/>
    <mergeCell ref="AA26:AB26"/>
    <mergeCell ref="AA27:AB27"/>
    <mergeCell ref="AA28:AB28"/>
    <mergeCell ref="A36:F37"/>
    <mergeCell ref="L36:Q37"/>
    <mergeCell ref="Z36:AE37"/>
    <mergeCell ref="AA38:AB38"/>
    <mergeCell ref="A39:A50"/>
    <mergeCell ref="L39:L50"/>
    <mergeCell ref="AA39:AB39"/>
    <mergeCell ref="AA40:AB40"/>
    <mergeCell ref="AA41:AB41"/>
    <mergeCell ref="AA42:AB42"/>
    <mergeCell ref="AA43:AB43"/>
    <mergeCell ref="AA44:AB44"/>
    <mergeCell ref="AA45:AB45"/>
    <mergeCell ref="AA46:AB46"/>
    <mergeCell ref="AA47:AB47"/>
    <mergeCell ref="AA48:AB48"/>
    <mergeCell ref="AA49:AB49"/>
    <mergeCell ref="AA50:AB50"/>
    <mergeCell ref="AA51:AB51"/>
    <mergeCell ref="AA52:AB5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2"/>
  <sheetViews>
    <sheetView zoomScalePageLayoutView="0" workbookViewId="0" topLeftCell="A1">
      <selection activeCell="O5" sqref="O5:X10"/>
    </sheetView>
  </sheetViews>
  <sheetFormatPr defaultColWidth="9.140625" defaultRowHeight="12.75"/>
  <cols>
    <col min="2" max="2" width="20.8515625" style="0" customWidth="1"/>
    <col min="3" max="3" width="8.8515625" style="0" customWidth="1"/>
    <col min="9" max="9" width="20.8515625" style="0" customWidth="1"/>
    <col min="15" max="15" width="15.28125" style="0" customWidth="1"/>
    <col min="18" max="18" width="10.28125" style="0" customWidth="1"/>
    <col min="23" max="23" width="20.00390625" style="0" customWidth="1"/>
    <col min="24" max="24" width="18.421875" style="0" customWidth="1"/>
  </cols>
  <sheetData>
    <row r="1" ht="13.5" thickBot="1"/>
    <row r="2" spans="1:19" ht="13.5" thickTop="1">
      <c r="A2" s="173" t="s">
        <v>12</v>
      </c>
      <c r="B2" s="174"/>
      <c r="C2" s="174"/>
      <c r="D2" s="174"/>
      <c r="E2" s="174"/>
      <c r="F2" s="175"/>
      <c r="H2" s="173" t="s">
        <v>17</v>
      </c>
      <c r="I2" s="174"/>
      <c r="J2" s="174"/>
      <c r="K2" s="174"/>
      <c r="L2" s="174"/>
      <c r="M2" s="175"/>
      <c r="O2" s="199"/>
      <c r="P2" s="200"/>
      <c r="Q2" s="200"/>
      <c r="R2" s="200"/>
      <c r="S2" s="200"/>
    </row>
    <row r="3" spans="1:19" ht="13.5" thickBot="1">
      <c r="A3" s="176"/>
      <c r="B3" s="177"/>
      <c r="C3" s="177"/>
      <c r="D3" s="177"/>
      <c r="E3" s="216"/>
      <c r="F3" s="178"/>
      <c r="H3" s="176"/>
      <c r="I3" s="177"/>
      <c r="J3" s="177"/>
      <c r="K3" s="177"/>
      <c r="L3" s="177"/>
      <c r="M3" s="178"/>
      <c r="O3" s="200"/>
      <c r="P3" s="200"/>
      <c r="Q3" s="200"/>
      <c r="R3" s="200"/>
      <c r="S3" s="200"/>
    </row>
    <row r="4" spans="1:24" ht="19.5" thickBot="1" thickTop="1">
      <c r="A4" s="4" t="s">
        <v>0</v>
      </c>
      <c r="B4" s="26" t="s">
        <v>1</v>
      </c>
      <c r="C4" s="3" t="s">
        <v>2</v>
      </c>
      <c r="D4" s="56" t="s">
        <v>5</v>
      </c>
      <c r="E4" s="105" t="s">
        <v>3</v>
      </c>
      <c r="F4" s="59" t="s">
        <v>4</v>
      </c>
      <c r="H4" s="3" t="s">
        <v>0</v>
      </c>
      <c r="I4" s="26" t="s">
        <v>1</v>
      </c>
      <c r="J4" s="3" t="s">
        <v>2</v>
      </c>
      <c r="K4" s="56" t="s">
        <v>5</v>
      </c>
      <c r="L4" s="101" t="s">
        <v>3</v>
      </c>
      <c r="M4" s="59" t="s">
        <v>4</v>
      </c>
      <c r="O4" s="209" t="s">
        <v>1</v>
      </c>
      <c r="P4" s="210"/>
      <c r="Q4" s="209" t="s">
        <v>42</v>
      </c>
      <c r="R4" s="211"/>
      <c r="S4" s="211"/>
      <c r="T4" s="211"/>
      <c r="U4" s="211"/>
      <c r="V4" s="211"/>
      <c r="W4" s="140" t="s">
        <v>8</v>
      </c>
      <c r="X4" s="142" t="s">
        <v>43</v>
      </c>
    </row>
    <row r="5" spans="1:24" ht="13.5" customHeight="1" thickBot="1" thickTop="1">
      <c r="A5" s="169" t="s">
        <v>20</v>
      </c>
      <c r="B5" s="27"/>
      <c r="C5" s="21"/>
      <c r="D5" s="57"/>
      <c r="E5" s="62"/>
      <c r="F5" s="60"/>
      <c r="H5" s="169" t="s">
        <v>20</v>
      </c>
      <c r="I5" s="27"/>
      <c r="J5" s="21"/>
      <c r="K5" s="57"/>
      <c r="L5" s="62"/>
      <c r="M5" s="60"/>
      <c r="O5" s="213"/>
      <c r="P5" s="214"/>
      <c r="Q5" s="63"/>
      <c r="R5" s="64"/>
      <c r="S5" s="64"/>
      <c r="T5" s="71"/>
      <c r="U5" s="67"/>
      <c r="V5" s="72"/>
      <c r="W5" s="141"/>
      <c r="X5" s="144"/>
    </row>
    <row r="6" spans="1:24" ht="14.25" customHeight="1" thickBot="1">
      <c r="A6" s="170"/>
      <c r="B6" s="28"/>
      <c r="C6" s="23"/>
      <c r="D6" s="55"/>
      <c r="E6" s="62"/>
      <c r="F6" s="60"/>
      <c r="H6" s="170"/>
      <c r="I6" s="28"/>
      <c r="J6" s="23"/>
      <c r="K6" s="55"/>
      <c r="L6" s="62"/>
      <c r="M6" s="60"/>
      <c r="O6" s="215"/>
      <c r="P6" s="208"/>
      <c r="Q6" s="68"/>
      <c r="R6" s="65"/>
      <c r="S6" s="65"/>
      <c r="T6" s="65"/>
      <c r="U6" s="65"/>
      <c r="V6" s="73"/>
      <c r="W6" s="141"/>
      <c r="X6" s="145"/>
    </row>
    <row r="7" spans="1:24" ht="15" customHeight="1" thickBot="1">
      <c r="A7" s="170"/>
      <c r="B7" s="28"/>
      <c r="C7" s="23"/>
      <c r="D7" s="55"/>
      <c r="E7" s="62"/>
      <c r="F7" s="60"/>
      <c r="H7" s="170"/>
      <c r="I7" s="28"/>
      <c r="J7" s="23"/>
      <c r="K7" s="55"/>
      <c r="L7" s="62"/>
      <c r="M7" s="60"/>
      <c r="O7" s="215"/>
      <c r="P7" s="208"/>
      <c r="Q7" s="68"/>
      <c r="R7" s="65"/>
      <c r="S7" s="65"/>
      <c r="T7" s="65"/>
      <c r="U7" s="65"/>
      <c r="V7" s="74"/>
      <c r="W7" s="141"/>
      <c r="X7" s="143"/>
    </row>
    <row r="8" spans="1:24" ht="12.75" customHeight="1" thickBot="1">
      <c r="A8" s="170"/>
      <c r="B8" s="28"/>
      <c r="C8" s="23"/>
      <c r="D8" s="55"/>
      <c r="E8" s="62"/>
      <c r="F8" s="61"/>
      <c r="H8" s="170"/>
      <c r="I8" s="28"/>
      <c r="J8" s="23"/>
      <c r="K8" s="55"/>
      <c r="L8" s="62"/>
      <c r="M8" s="61"/>
      <c r="O8" s="215"/>
      <c r="P8" s="208"/>
      <c r="Q8" s="65"/>
      <c r="R8" s="65"/>
      <c r="S8" s="65"/>
      <c r="T8" s="65"/>
      <c r="U8" s="65"/>
      <c r="V8" s="75"/>
      <c r="W8" s="141"/>
      <c r="X8" s="143"/>
    </row>
    <row r="9" spans="1:24" ht="18.75" thickBot="1">
      <c r="A9" s="170"/>
      <c r="B9" s="28"/>
      <c r="C9" s="23"/>
      <c r="D9" s="55"/>
      <c r="E9" s="62"/>
      <c r="F9" s="60"/>
      <c r="H9" s="170"/>
      <c r="I9" s="28"/>
      <c r="J9" s="23"/>
      <c r="K9" s="55"/>
      <c r="L9" s="62"/>
      <c r="M9" s="60"/>
      <c r="O9" s="220"/>
      <c r="P9" s="221"/>
      <c r="Q9" s="18"/>
      <c r="R9" s="18"/>
      <c r="S9" s="69"/>
      <c r="T9" s="18"/>
      <c r="U9" s="18"/>
      <c r="V9" s="76"/>
      <c r="W9" s="141"/>
      <c r="X9" s="143"/>
    </row>
    <row r="10" spans="1:24" ht="18.75" thickBot="1">
      <c r="A10" s="217"/>
      <c r="B10" s="29"/>
      <c r="C10" s="24"/>
      <c r="D10" s="58"/>
      <c r="E10" s="83"/>
      <c r="F10" s="138"/>
      <c r="H10" s="217"/>
      <c r="I10" s="29"/>
      <c r="J10" s="24"/>
      <c r="K10" s="58"/>
      <c r="L10" s="83"/>
      <c r="M10" s="138"/>
      <c r="O10" s="218"/>
      <c r="P10" s="219"/>
      <c r="Q10" s="66"/>
      <c r="R10" s="66"/>
      <c r="S10" s="66"/>
      <c r="T10" s="70"/>
      <c r="U10" s="66"/>
      <c r="V10" s="77"/>
      <c r="W10" s="43"/>
      <c r="X10" s="143"/>
    </row>
    <row r="11" spans="15:19" ht="13.5" thickTop="1">
      <c r="O11" s="168"/>
      <c r="P11" s="168"/>
      <c r="Q11" s="212"/>
      <c r="R11" s="168"/>
      <c r="S11" s="49"/>
    </row>
    <row r="12" spans="15:19" ht="13.5" thickBot="1">
      <c r="O12" s="168"/>
      <c r="P12" s="168"/>
      <c r="Q12" s="168"/>
      <c r="R12" s="168"/>
      <c r="S12" s="49"/>
    </row>
    <row r="13" spans="1:13" ht="13.5" thickTop="1">
      <c r="A13" s="173" t="s">
        <v>18</v>
      </c>
      <c r="B13" s="174"/>
      <c r="C13" s="174"/>
      <c r="D13" s="174"/>
      <c r="E13" s="174"/>
      <c r="F13" s="175"/>
      <c r="H13" s="173" t="s">
        <v>39</v>
      </c>
      <c r="I13" s="174"/>
      <c r="J13" s="174"/>
      <c r="K13" s="174"/>
      <c r="L13" s="174"/>
      <c r="M13" s="175"/>
    </row>
    <row r="14" spans="1:13" ht="13.5" thickBot="1">
      <c r="A14" s="176"/>
      <c r="B14" s="177"/>
      <c r="C14" s="177"/>
      <c r="D14" s="177"/>
      <c r="E14" s="177"/>
      <c r="F14" s="178"/>
      <c r="H14" s="176"/>
      <c r="I14" s="177"/>
      <c r="J14" s="177"/>
      <c r="K14" s="177"/>
      <c r="L14" s="177"/>
      <c r="M14" s="178"/>
    </row>
    <row r="15" spans="1:13" ht="17.25" thickBot="1" thickTop="1">
      <c r="A15" s="3" t="s">
        <v>0</v>
      </c>
      <c r="B15" s="26" t="s">
        <v>1</v>
      </c>
      <c r="C15" s="3" t="s">
        <v>2</v>
      </c>
      <c r="D15" s="56" t="s">
        <v>5</v>
      </c>
      <c r="E15" s="101" t="s">
        <v>3</v>
      </c>
      <c r="F15" s="59" t="s">
        <v>4</v>
      </c>
      <c r="H15" s="3" t="s">
        <v>0</v>
      </c>
      <c r="I15" s="26" t="s">
        <v>1</v>
      </c>
      <c r="J15" s="3" t="s">
        <v>2</v>
      </c>
      <c r="K15" s="56" t="s">
        <v>5</v>
      </c>
      <c r="L15" s="101" t="s">
        <v>3</v>
      </c>
      <c r="M15" s="59" t="s">
        <v>4</v>
      </c>
    </row>
    <row r="16" spans="1:13" ht="13.5" thickTop="1">
      <c r="A16" s="169" t="s">
        <v>20</v>
      </c>
      <c r="B16" s="27"/>
      <c r="C16" s="21"/>
      <c r="D16" s="57"/>
      <c r="E16" s="62"/>
      <c r="F16" s="60"/>
      <c r="H16" s="169" t="s">
        <v>20</v>
      </c>
      <c r="I16" s="27"/>
      <c r="J16" s="21"/>
      <c r="K16" s="57"/>
      <c r="L16" s="62"/>
      <c r="M16" s="60"/>
    </row>
    <row r="17" spans="1:13" ht="12.75">
      <c r="A17" s="170"/>
      <c r="B17" s="28"/>
      <c r="C17" s="23"/>
      <c r="D17" s="55"/>
      <c r="E17" s="62"/>
      <c r="F17" s="60"/>
      <c r="H17" s="170"/>
      <c r="I17" s="28"/>
      <c r="J17" s="23"/>
      <c r="K17" s="55"/>
      <c r="L17" s="62"/>
      <c r="M17" s="60"/>
    </row>
    <row r="18" spans="1:13" ht="12.75">
      <c r="A18" s="170"/>
      <c r="B18" s="28"/>
      <c r="C18" s="23"/>
      <c r="D18" s="55"/>
      <c r="E18" s="62"/>
      <c r="F18" s="60"/>
      <c r="H18" s="170"/>
      <c r="I18" s="28"/>
      <c r="J18" s="23"/>
      <c r="K18" s="55"/>
      <c r="L18" s="62"/>
      <c r="M18" s="60"/>
    </row>
    <row r="19" spans="1:13" ht="12.75">
      <c r="A19" s="170"/>
      <c r="B19" s="28"/>
      <c r="C19" s="23"/>
      <c r="D19" s="55"/>
      <c r="E19" s="62"/>
      <c r="F19" s="61"/>
      <c r="H19" s="170"/>
      <c r="I19" s="28"/>
      <c r="J19" s="23"/>
      <c r="K19" s="55"/>
      <c r="L19" s="62"/>
      <c r="M19" s="61"/>
    </row>
    <row r="20" spans="1:13" ht="12.75">
      <c r="A20" s="170"/>
      <c r="B20" s="28"/>
      <c r="C20" s="23"/>
      <c r="D20" s="55"/>
      <c r="E20" s="62"/>
      <c r="F20" s="60"/>
      <c r="H20" s="170"/>
      <c r="I20" s="28"/>
      <c r="J20" s="23"/>
      <c r="K20" s="55"/>
      <c r="L20" s="62"/>
      <c r="M20" s="60"/>
    </row>
    <row r="21" spans="1:13" ht="13.5" thickBot="1">
      <c r="A21" s="217"/>
      <c r="B21" s="29"/>
      <c r="C21" s="24"/>
      <c r="D21" s="58"/>
      <c r="E21" s="83"/>
      <c r="F21" s="138"/>
      <c r="H21" s="217"/>
      <c r="I21" s="29"/>
      <c r="J21" s="24"/>
      <c r="K21" s="58"/>
      <c r="L21" s="83"/>
      <c r="M21" s="138"/>
    </row>
    <row r="22" ht="13.5" thickTop="1"/>
    <row r="23" ht="13.5" thickBot="1"/>
    <row r="24" spans="1:13" ht="13.5" thickTop="1">
      <c r="A24" s="173" t="s">
        <v>40</v>
      </c>
      <c r="B24" s="174"/>
      <c r="C24" s="174"/>
      <c r="D24" s="174"/>
      <c r="E24" s="174"/>
      <c r="F24" s="175"/>
      <c r="H24" s="173" t="s">
        <v>41</v>
      </c>
      <c r="I24" s="174"/>
      <c r="J24" s="174"/>
      <c r="K24" s="174"/>
      <c r="L24" s="174"/>
      <c r="M24" s="175"/>
    </row>
    <row r="25" spans="1:13" ht="13.5" thickBot="1">
      <c r="A25" s="176"/>
      <c r="B25" s="177"/>
      <c r="C25" s="177"/>
      <c r="D25" s="177"/>
      <c r="E25" s="216"/>
      <c r="F25" s="178"/>
      <c r="H25" s="176"/>
      <c r="I25" s="177"/>
      <c r="J25" s="177"/>
      <c r="K25" s="177"/>
      <c r="L25" s="216"/>
      <c r="M25" s="178"/>
    </row>
    <row r="26" spans="1:13" ht="17.25" thickBot="1" thickTop="1">
      <c r="A26" s="4" t="s">
        <v>0</v>
      </c>
      <c r="B26" s="26" t="s">
        <v>1</v>
      </c>
      <c r="C26" s="3" t="s">
        <v>2</v>
      </c>
      <c r="D26" s="56" t="s">
        <v>5</v>
      </c>
      <c r="E26" s="105" t="s">
        <v>3</v>
      </c>
      <c r="F26" s="59" t="s">
        <v>4</v>
      </c>
      <c r="H26" s="4" t="s">
        <v>0</v>
      </c>
      <c r="I26" s="26" t="s">
        <v>1</v>
      </c>
      <c r="J26" s="3" t="s">
        <v>2</v>
      </c>
      <c r="K26" s="56" t="s">
        <v>5</v>
      </c>
      <c r="L26" s="105" t="s">
        <v>3</v>
      </c>
      <c r="M26" s="59" t="s">
        <v>4</v>
      </c>
    </row>
    <row r="27" spans="1:13" ht="13.5" thickTop="1">
      <c r="A27" s="169" t="s">
        <v>20</v>
      </c>
      <c r="B27" s="27"/>
      <c r="C27" s="21"/>
      <c r="D27" s="57"/>
      <c r="E27" s="62"/>
      <c r="F27" s="60"/>
      <c r="H27" s="169" t="s">
        <v>20</v>
      </c>
      <c r="I27" s="27"/>
      <c r="J27" s="21"/>
      <c r="K27" s="57"/>
      <c r="L27" s="62"/>
      <c r="M27" s="60"/>
    </row>
    <row r="28" spans="1:13" ht="12.75">
      <c r="A28" s="170"/>
      <c r="B28" s="28"/>
      <c r="C28" s="23"/>
      <c r="D28" s="55"/>
      <c r="E28" s="62"/>
      <c r="F28" s="60"/>
      <c r="H28" s="170"/>
      <c r="I28" s="28"/>
      <c r="J28" s="23"/>
      <c r="K28" s="55"/>
      <c r="L28" s="62"/>
      <c r="M28" s="61"/>
    </row>
    <row r="29" spans="1:13" ht="12.75">
      <c r="A29" s="170"/>
      <c r="B29" s="28"/>
      <c r="C29" s="23"/>
      <c r="D29" s="55"/>
      <c r="E29" s="62"/>
      <c r="F29" s="60"/>
      <c r="H29" s="170"/>
      <c r="I29" s="28"/>
      <c r="J29" s="23"/>
      <c r="K29" s="55"/>
      <c r="L29" s="62"/>
      <c r="M29" s="61"/>
    </row>
    <row r="30" spans="1:13" ht="12.75">
      <c r="A30" s="170"/>
      <c r="B30" s="28"/>
      <c r="C30" s="23"/>
      <c r="D30" s="55"/>
      <c r="E30" s="62"/>
      <c r="F30" s="61"/>
      <c r="H30" s="170"/>
      <c r="I30" s="28"/>
      <c r="J30" s="23"/>
      <c r="K30" s="55"/>
      <c r="L30" s="62"/>
      <c r="M30" s="61"/>
    </row>
    <row r="31" spans="1:13" ht="12.75">
      <c r="A31" s="170"/>
      <c r="B31" s="28"/>
      <c r="C31" s="23"/>
      <c r="D31" s="55"/>
      <c r="E31" s="62"/>
      <c r="F31" s="60"/>
      <c r="H31" s="170"/>
      <c r="I31" s="28"/>
      <c r="J31" s="23"/>
      <c r="K31" s="55"/>
      <c r="L31" s="62"/>
      <c r="M31" s="61"/>
    </row>
    <row r="32" spans="1:13" ht="13.5" thickBot="1">
      <c r="A32" s="217"/>
      <c r="B32" s="29"/>
      <c r="C32" s="24"/>
      <c r="D32" s="58"/>
      <c r="E32" s="83"/>
      <c r="F32" s="138"/>
      <c r="H32" s="217"/>
      <c r="I32" s="29"/>
      <c r="J32" s="24"/>
      <c r="K32" s="58"/>
      <c r="L32" s="83"/>
      <c r="M32" s="139"/>
    </row>
    <row r="33" ht="13.5" thickTop="1"/>
    <row r="40" ht="18" customHeight="1"/>
    <row r="41" ht="19.5" customHeight="1"/>
  </sheetData>
  <sheetProtection/>
  <mergeCells count="25">
    <mergeCell ref="A5:A10"/>
    <mergeCell ref="H2:M3"/>
    <mergeCell ref="H5:H10"/>
    <mergeCell ref="O10:P10"/>
    <mergeCell ref="O9:P9"/>
    <mergeCell ref="O2:S3"/>
    <mergeCell ref="A2:F3"/>
    <mergeCell ref="A24:F25"/>
    <mergeCell ref="A27:A32"/>
    <mergeCell ref="H24:M25"/>
    <mergeCell ref="H27:H32"/>
    <mergeCell ref="A13:F14"/>
    <mergeCell ref="A16:A21"/>
    <mergeCell ref="H13:M14"/>
    <mergeCell ref="H16:H21"/>
    <mergeCell ref="O12:P12"/>
    <mergeCell ref="Q12:R12"/>
    <mergeCell ref="O4:P4"/>
    <mergeCell ref="Q4:V4"/>
    <mergeCell ref="O11:P11"/>
    <mergeCell ref="Q11:R11"/>
    <mergeCell ref="O5:P5"/>
    <mergeCell ref="O6:P6"/>
    <mergeCell ref="O7:P7"/>
    <mergeCell ref="O8:P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F16" sqref="B5:F16"/>
    </sheetView>
  </sheetViews>
  <sheetFormatPr defaultColWidth="9.140625" defaultRowHeight="12.75"/>
  <cols>
    <col min="2" max="2" width="22.00390625" style="0" customWidth="1"/>
    <col min="3" max="3" width="8.8515625" style="0" customWidth="1"/>
    <col min="9" max="9" width="20.8515625" style="0" customWidth="1"/>
    <col min="15" max="15" width="15.28125" style="0" customWidth="1"/>
    <col min="16" max="16" width="24.421875" style="0" customWidth="1"/>
    <col min="18" max="18" width="10.28125" style="0" customWidth="1"/>
    <col min="23" max="23" width="23.8515625" style="0" customWidth="1"/>
    <col min="24" max="24" width="26.140625" style="0" customWidth="1"/>
    <col min="25" max="25" width="18.7109375" style="0" customWidth="1"/>
    <col min="26" max="26" width="33.28125" style="155" customWidth="1"/>
  </cols>
  <sheetData>
    <row r="1" ht="13.5" thickBot="1"/>
    <row r="2" spans="1:19" ht="13.5" thickTop="1">
      <c r="A2" s="173" t="s">
        <v>12</v>
      </c>
      <c r="B2" s="174"/>
      <c r="C2" s="174"/>
      <c r="D2" s="174"/>
      <c r="E2" s="174"/>
      <c r="F2" s="175"/>
      <c r="H2" s="173" t="s">
        <v>17</v>
      </c>
      <c r="I2" s="174"/>
      <c r="J2" s="174"/>
      <c r="K2" s="174"/>
      <c r="L2" s="174"/>
      <c r="M2" s="175"/>
      <c r="O2" s="199"/>
      <c r="P2" s="200"/>
      <c r="Q2" s="200"/>
      <c r="R2" s="200"/>
      <c r="S2" s="200"/>
    </row>
    <row r="3" spans="1:19" ht="13.5" thickBot="1">
      <c r="A3" s="176"/>
      <c r="B3" s="177"/>
      <c r="C3" s="177"/>
      <c r="D3" s="177"/>
      <c r="E3" s="216"/>
      <c r="F3" s="178"/>
      <c r="H3" s="176"/>
      <c r="I3" s="177"/>
      <c r="J3" s="177"/>
      <c r="K3" s="177"/>
      <c r="L3" s="177"/>
      <c r="M3" s="178"/>
      <c r="O3" s="200"/>
      <c r="P3" s="200"/>
      <c r="Q3" s="200"/>
      <c r="R3" s="200"/>
      <c r="S3" s="200"/>
    </row>
    <row r="4" spans="1:26" ht="19.5" thickBot="1" thickTop="1">
      <c r="A4" s="4" t="s">
        <v>0</v>
      </c>
      <c r="B4" s="26" t="s">
        <v>1</v>
      </c>
      <c r="C4" s="3" t="s">
        <v>2</v>
      </c>
      <c r="D4" s="56" t="s">
        <v>5</v>
      </c>
      <c r="E4" s="105" t="s">
        <v>3</v>
      </c>
      <c r="F4" s="59" t="s">
        <v>4</v>
      </c>
      <c r="H4" s="3" t="s">
        <v>0</v>
      </c>
      <c r="I4" s="26" t="s">
        <v>1</v>
      </c>
      <c r="J4" s="3" t="s">
        <v>2</v>
      </c>
      <c r="K4" s="56" t="s">
        <v>5</v>
      </c>
      <c r="L4" s="101" t="s">
        <v>3</v>
      </c>
      <c r="M4" s="59" t="s">
        <v>4</v>
      </c>
      <c r="O4" s="224" t="s">
        <v>1</v>
      </c>
      <c r="P4" s="225"/>
      <c r="Q4" s="224" t="s">
        <v>42</v>
      </c>
      <c r="R4" s="226"/>
      <c r="S4" s="226"/>
      <c r="T4" s="226"/>
      <c r="U4" s="226"/>
      <c r="V4" s="227"/>
      <c r="W4" s="106" t="s">
        <v>8</v>
      </c>
      <c r="X4" s="107" t="s">
        <v>48</v>
      </c>
      <c r="Y4" s="20" t="s">
        <v>9</v>
      </c>
      <c r="Z4" s="156" t="s">
        <v>53</v>
      </c>
    </row>
    <row r="5" spans="1:26" ht="15.75" customHeight="1" thickBot="1" thickTop="1">
      <c r="A5" s="169" t="s">
        <v>20</v>
      </c>
      <c r="B5" s="90"/>
      <c r="C5" s="87"/>
      <c r="D5" s="78"/>
      <c r="E5" s="88"/>
      <c r="F5" s="89"/>
      <c r="H5" s="169" t="s">
        <v>20</v>
      </c>
      <c r="I5" s="79"/>
      <c r="J5" s="87"/>
      <c r="K5" s="78"/>
      <c r="L5" s="88"/>
      <c r="M5" s="89"/>
      <c r="O5" s="228"/>
      <c r="P5" s="229"/>
      <c r="Q5" s="108"/>
      <c r="R5" s="109"/>
      <c r="S5" s="109"/>
      <c r="T5" s="109"/>
      <c r="U5" s="109"/>
      <c r="V5" s="110"/>
      <c r="W5" s="111"/>
      <c r="X5" s="146"/>
      <c r="Y5" s="150"/>
      <c r="Z5" s="157"/>
    </row>
    <row r="6" spans="1:26" ht="15.75" customHeight="1" thickBot="1">
      <c r="A6" s="170"/>
      <c r="B6" s="91"/>
      <c r="C6" s="21"/>
      <c r="D6" s="57"/>
      <c r="E6" s="62"/>
      <c r="F6" s="60"/>
      <c r="H6" s="170"/>
      <c r="I6" s="96"/>
      <c r="J6" s="21"/>
      <c r="K6" s="57"/>
      <c r="L6" s="62"/>
      <c r="M6" s="60"/>
      <c r="O6" s="222"/>
      <c r="P6" s="223"/>
      <c r="Q6" s="108"/>
      <c r="R6" s="109"/>
      <c r="S6" s="109"/>
      <c r="T6" s="109"/>
      <c r="U6" s="109"/>
      <c r="V6" s="110"/>
      <c r="W6" s="112"/>
      <c r="X6" s="147"/>
      <c r="Y6" s="150"/>
      <c r="Z6" s="152"/>
    </row>
    <row r="7" spans="1:26" ht="15.75" customHeight="1" thickBot="1">
      <c r="A7" s="170"/>
      <c r="B7" s="92"/>
      <c r="C7" s="23"/>
      <c r="D7" s="55"/>
      <c r="E7" s="62"/>
      <c r="F7" s="60"/>
      <c r="H7" s="170"/>
      <c r="I7" s="96"/>
      <c r="J7" s="23"/>
      <c r="K7" s="55"/>
      <c r="L7" s="62"/>
      <c r="M7" s="60"/>
      <c r="O7" s="222"/>
      <c r="P7" s="223"/>
      <c r="Q7" s="108"/>
      <c r="R7" s="109"/>
      <c r="S7" s="109"/>
      <c r="T7" s="109"/>
      <c r="U7" s="109"/>
      <c r="V7" s="110"/>
      <c r="W7" s="112"/>
      <c r="X7" s="147"/>
      <c r="Y7" s="150"/>
      <c r="Z7" s="152"/>
    </row>
    <row r="8" spans="1:26" ht="15.75" customHeight="1" thickBot="1">
      <c r="A8" s="170"/>
      <c r="B8" s="92"/>
      <c r="C8" s="23"/>
      <c r="D8" s="55"/>
      <c r="E8" s="62"/>
      <c r="F8" s="60"/>
      <c r="H8" s="170"/>
      <c r="I8" s="96"/>
      <c r="J8" s="23"/>
      <c r="K8" s="55"/>
      <c r="L8" s="62"/>
      <c r="M8" s="60"/>
      <c r="O8" s="222"/>
      <c r="P8" s="223"/>
      <c r="Q8" s="108"/>
      <c r="R8" s="109"/>
      <c r="S8" s="109"/>
      <c r="T8" s="109"/>
      <c r="U8" s="109"/>
      <c r="V8" s="110"/>
      <c r="W8" s="112"/>
      <c r="X8" s="147"/>
      <c r="Y8" s="150"/>
      <c r="Z8" s="152"/>
    </row>
    <row r="9" spans="1:26" ht="15.75" customHeight="1" thickBot="1">
      <c r="A9" s="170"/>
      <c r="B9" s="93"/>
      <c r="C9" s="23"/>
      <c r="D9" s="55"/>
      <c r="E9" s="62"/>
      <c r="F9" s="60"/>
      <c r="H9" s="170"/>
      <c r="I9" s="97"/>
      <c r="J9" s="23"/>
      <c r="K9" s="55"/>
      <c r="L9" s="62"/>
      <c r="M9" s="60"/>
      <c r="O9" s="222"/>
      <c r="P9" s="223"/>
      <c r="Q9" s="113"/>
      <c r="R9" s="114"/>
      <c r="S9" s="114"/>
      <c r="T9" s="114"/>
      <c r="U9" s="114"/>
      <c r="V9" s="115"/>
      <c r="W9" s="116"/>
      <c r="X9" s="147"/>
      <c r="Y9" s="150"/>
      <c r="Z9" s="152"/>
    </row>
    <row r="10" spans="1:26" ht="15.75" customHeight="1" thickBot="1">
      <c r="A10" s="217"/>
      <c r="B10" s="91"/>
      <c r="C10" s="24"/>
      <c r="D10" s="58"/>
      <c r="E10" s="83"/>
      <c r="F10" s="84"/>
      <c r="H10" s="217"/>
      <c r="I10" s="99"/>
      <c r="J10" s="24"/>
      <c r="K10" s="58"/>
      <c r="L10" s="83"/>
      <c r="M10" s="84"/>
      <c r="O10" s="222"/>
      <c r="P10" s="223"/>
      <c r="Q10" s="108"/>
      <c r="R10" s="109"/>
      <c r="S10" s="109"/>
      <c r="T10" s="109"/>
      <c r="U10" s="109"/>
      <c r="V10" s="110"/>
      <c r="W10" s="112"/>
      <c r="X10" s="147"/>
      <c r="Y10" s="150"/>
      <c r="Z10" s="152"/>
    </row>
    <row r="11" spans="1:26" ht="15.75" customHeight="1" thickBot="1" thickTop="1">
      <c r="A11" s="169" t="s">
        <v>21</v>
      </c>
      <c r="B11" s="94"/>
      <c r="C11" s="21"/>
      <c r="D11" s="57"/>
      <c r="E11" s="62"/>
      <c r="F11" s="85"/>
      <c r="H11" s="169" t="s">
        <v>21</v>
      </c>
      <c r="I11" s="98"/>
      <c r="J11" s="21"/>
      <c r="K11" s="57"/>
      <c r="L11" s="62"/>
      <c r="M11" s="85"/>
      <c r="O11" s="222"/>
      <c r="P11" s="223"/>
      <c r="Q11" s="108"/>
      <c r="R11" s="109"/>
      <c r="S11" s="109"/>
      <c r="T11" s="109"/>
      <c r="U11" s="109"/>
      <c r="V11" s="110"/>
      <c r="W11" s="112"/>
      <c r="X11" s="148"/>
      <c r="Y11" s="150"/>
      <c r="Z11" s="152"/>
    </row>
    <row r="12" spans="1:26" ht="15.75" customHeight="1" thickBot="1">
      <c r="A12" s="170"/>
      <c r="B12" s="93"/>
      <c r="C12" s="23"/>
      <c r="D12" s="55"/>
      <c r="E12" s="62"/>
      <c r="F12" s="60"/>
      <c r="H12" s="170"/>
      <c r="I12" s="96"/>
      <c r="J12" s="23"/>
      <c r="K12" s="55"/>
      <c r="L12" s="62"/>
      <c r="M12" s="60"/>
      <c r="O12" s="222"/>
      <c r="P12" s="223"/>
      <c r="Q12" s="108"/>
      <c r="R12" s="109"/>
      <c r="S12" s="109"/>
      <c r="T12" s="109"/>
      <c r="U12" s="109"/>
      <c r="V12" s="110"/>
      <c r="W12" s="112"/>
      <c r="X12" s="148"/>
      <c r="Y12" s="150"/>
      <c r="Z12" s="152"/>
    </row>
    <row r="13" spans="1:26" ht="15.75" customHeight="1" thickBot="1">
      <c r="A13" s="170"/>
      <c r="B13" s="91"/>
      <c r="C13" s="23"/>
      <c r="D13" s="55"/>
      <c r="E13" s="62"/>
      <c r="F13" s="60"/>
      <c r="H13" s="170"/>
      <c r="I13" s="96"/>
      <c r="J13" s="23"/>
      <c r="K13" s="55"/>
      <c r="L13" s="62"/>
      <c r="M13" s="60"/>
      <c r="O13" s="222"/>
      <c r="P13" s="223"/>
      <c r="Q13" s="108"/>
      <c r="R13" s="109"/>
      <c r="S13" s="109"/>
      <c r="T13" s="109"/>
      <c r="U13" s="109"/>
      <c r="V13" s="110"/>
      <c r="W13" s="112"/>
      <c r="X13" s="148"/>
      <c r="Y13" s="150"/>
      <c r="Z13" s="152"/>
    </row>
    <row r="14" spans="1:26" ht="15.75" customHeight="1" thickBot="1">
      <c r="A14" s="170"/>
      <c r="B14" s="92"/>
      <c r="C14" s="23"/>
      <c r="D14" s="55"/>
      <c r="E14" s="62"/>
      <c r="F14" s="60"/>
      <c r="H14" s="170"/>
      <c r="I14" s="97"/>
      <c r="J14" s="23"/>
      <c r="K14" s="55"/>
      <c r="L14" s="62"/>
      <c r="M14" s="60"/>
      <c r="O14" s="222"/>
      <c r="P14" s="223"/>
      <c r="Q14" s="113"/>
      <c r="R14" s="114"/>
      <c r="S14" s="114"/>
      <c r="T14" s="114"/>
      <c r="U14" s="114"/>
      <c r="V14" s="115"/>
      <c r="W14" s="116"/>
      <c r="X14" s="148"/>
      <c r="Y14" s="150"/>
      <c r="Z14" s="152"/>
    </row>
    <row r="15" spans="1:26" ht="15.75" customHeight="1" thickBot="1">
      <c r="A15" s="170"/>
      <c r="B15" s="92"/>
      <c r="C15" s="23"/>
      <c r="D15" s="55"/>
      <c r="E15" s="62"/>
      <c r="F15" s="60"/>
      <c r="H15" s="170"/>
      <c r="I15" s="79"/>
      <c r="J15" s="23"/>
      <c r="K15" s="55"/>
      <c r="L15" s="62"/>
      <c r="M15" s="60"/>
      <c r="O15" s="222"/>
      <c r="P15" s="223"/>
      <c r="Q15" s="108"/>
      <c r="R15" s="109"/>
      <c r="S15" s="109"/>
      <c r="T15" s="109"/>
      <c r="U15" s="109"/>
      <c r="V15" s="110"/>
      <c r="W15" s="112"/>
      <c r="X15" s="148"/>
      <c r="Y15" s="150"/>
      <c r="Z15" s="152"/>
    </row>
    <row r="16" spans="1:26" ht="15.75" customHeight="1" thickBot="1">
      <c r="A16" s="217"/>
      <c r="B16" s="95"/>
      <c r="C16" s="24"/>
      <c r="D16" s="58"/>
      <c r="E16" s="86"/>
      <c r="F16" s="84"/>
      <c r="H16" s="217"/>
      <c r="I16" s="96"/>
      <c r="J16" s="24"/>
      <c r="K16" s="58"/>
      <c r="L16" s="83"/>
      <c r="M16" s="100"/>
      <c r="O16" s="235"/>
      <c r="P16" s="236"/>
      <c r="Q16" s="117"/>
      <c r="R16" s="118"/>
      <c r="S16" s="118"/>
      <c r="T16" s="118"/>
      <c r="U16" s="118"/>
      <c r="V16" s="119"/>
      <c r="W16" s="120"/>
      <c r="X16" s="148"/>
      <c r="Y16" s="151"/>
      <c r="Z16" s="158"/>
    </row>
    <row r="17" spans="5:25" ht="13.5" thickTop="1">
      <c r="E17" s="34"/>
      <c r="F17" s="34"/>
      <c r="I17" s="34"/>
      <c r="O17" s="168"/>
      <c r="P17" s="168"/>
      <c r="Q17" s="212"/>
      <c r="R17" s="212"/>
      <c r="S17" s="49"/>
      <c r="X17" s="34"/>
      <c r="Y17" s="149"/>
    </row>
    <row r="18" spans="15:19" ht="13.5" thickBot="1">
      <c r="O18" s="168"/>
      <c r="P18" s="168"/>
      <c r="Q18" s="168"/>
      <c r="R18" s="168"/>
      <c r="S18" s="49"/>
    </row>
    <row r="19" spans="1:20" ht="13.5" customHeight="1" thickTop="1">
      <c r="A19" s="173" t="s">
        <v>18</v>
      </c>
      <c r="B19" s="230"/>
      <c r="C19" s="230"/>
      <c r="D19" s="230"/>
      <c r="E19" s="230"/>
      <c r="F19" s="231"/>
      <c r="H19" s="173" t="s">
        <v>39</v>
      </c>
      <c r="I19" s="230"/>
      <c r="J19" s="230"/>
      <c r="K19" s="230"/>
      <c r="L19" s="230"/>
      <c r="M19" s="231"/>
      <c r="O19" s="173" t="s">
        <v>49</v>
      </c>
      <c r="P19" s="230"/>
      <c r="Q19" s="230"/>
      <c r="R19" s="230"/>
      <c r="S19" s="230"/>
      <c r="T19" s="231"/>
    </row>
    <row r="20" spans="1:20" ht="13.5" thickBot="1">
      <c r="A20" s="232"/>
      <c r="B20" s="233"/>
      <c r="C20" s="233"/>
      <c r="D20" s="233"/>
      <c r="E20" s="233"/>
      <c r="F20" s="234"/>
      <c r="H20" s="232"/>
      <c r="I20" s="233"/>
      <c r="J20" s="233"/>
      <c r="K20" s="233"/>
      <c r="L20" s="233"/>
      <c r="M20" s="234"/>
      <c r="O20" s="232"/>
      <c r="P20" s="233"/>
      <c r="Q20" s="233"/>
      <c r="R20" s="233"/>
      <c r="S20" s="233"/>
      <c r="T20" s="234"/>
    </row>
    <row r="21" spans="1:20" ht="17.25" thickBot="1" thickTop="1">
      <c r="A21" s="3" t="s">
        <v>0</v>
      </c>
      <c r="B21" s="26" t="s">
        <v>1</v>
      </c>
      <c r="C21" s="3" t="s">
        <v>2</v>
      </c>
      <c r="D21" s="56" t="s">
        <v>5</v>
      </c>
      <c r="E21" s="101" t="s">
        <v>3</v>
      </c>
      <c r="F21" s="59" t="s">
        <v>4</v>
      </c>
      <c r="H21" s="3" t="s">
        <v>0</v>
      </c>
      <c r="I21" s="26" t="s">
        <v>1</v>
      </c>
      <c r="J21" s="3" t="s">
        <v>2</v>
      </c>
      <c r="K21" s="56" t="s">
        <v>5</v>
      </c>
      <c r="L21" s="101" t="s">
        <v>3</v>
      </c>
      <c r="M21" s="59" t="s">
        <v>4</v>
      </c>
      <c r="O21" s="3" t="s">
        <v>0</v>
      </c>
      <c r="P21" s="26" t="s">
        <v>1</v>
      </c>
      <c r="Q21" s="3" t="s">
        <v>2</v>
      </c>
      <c r="R21" s="56" t="s">
        <v>5</v>
      </c>
      <c r="S21" s="101" t="s">
        <v>3</v>
      </c>
      <c r="T21" s="59" t="s">
        <v>4</v>
      </c>
    </row>
    <row r="22" spans="1:20" ht="15.75" customHeight="1" thickTop="1">
      <c r="A22" s="169" t="s">
        <v>20</v>
      </c>
      <c r="B22" s="79"/>
      <c r="C22" s="87"/>
      <c r="D22" s="78"/>
      <c r="E22" s="88"/>
      <c r="F22" s="89"/>
      <c r="H22" s="169" t="s">
        <v>20</v>
      </c>
      <c r="I22" s="79"/>
      <c r="J22" s="87"/>
      <c r="K22" s="78"/>
      <c r="L22" s="88"/>
      <c r="M22" s="89"/>
      <c r="O22" s="169" t="s">
        <v>20</v>
      </c>
      <c r="P22" s="121"/>
      <c r="Q22" s="87"/>
      <c r="R22" s="78"/>
      <c r="S22" s="88"/>
      <c r="T22" s="89"/>
    </row>
    <row r="23" spans="1:20" ht="15.75" customHeight="1">
      <c r="A23" s="170"/>
      <c r="B23" s="79"/>
      <c r="C23" s="21"/>
      <c r="D23" s="57"/>
      <c r="E23" s="62"/>
      <c r="F23" s="60"/>
      <c r="H23" s="170"/>
      <c r="I23" s="79"/>
      <c r="J23" s="21"/>
      <c r="K23" s="57"/>
      <c r="L23" s="62"/>
      <c r="M23" s="60"/>
      <c r="O23" s="170"/>
      <c r="P23" s="121"/>
      <c r="Q23" s="21"/>
      <c r="R23" s="57"/>
      <c r="S23" s="62"/>
      <c r="T23" s="60"/>
    </row>
    <row r="24" spans="1:20" ht="15.75" customHeight="1">
      <c r="A24" s="170"/>
      <c r="B24" s="79"/>
      <c r="C24" s="23"/>
      <c r="D24" s="55"/>
      <c r="E24" s="62"/>
      <c r="F24" s="60"/>
      <c r="H24" s="170"/>
      <c r="I24" s="79"/>
      <c r="J24" s="23"/>
      <c r="K24" s="55"/>
      <c r="L24" s="62"/>
      <c r="M24" s="60"/>
      <c r="O24" s="170"/>
      <c r="P24" s="121"/>
      <c r="Q24" s="23"/>
      <c r="R24" s="55"/>
      <c r="S24" s="62"/>
      <c r="T24" s="60"/>
    </row>
    <row r="25" spans="1:20" ht="15.75" customHeight="1">
      <c r="A25" s="170"/>
      <c r="B25" s="79"/>
      <c r="C25" s="23"/>
      <c r="D25" s="55"/>
      <c r="E25" s="62"/>
      <c r="F25" s="60"/>
      <c r="H25" s="170"/>
      <c r="I25" s="79"/>
      <c r="J25" s="23"/>
      <c r="K25" s="55"/>
      <c r="L25" s="62"/>
      <c r="M25" s="60"/>
      <c r="O25" s="170"/>
      <c r="P25" s="121"/>
      <c r="Q25" s="23"/>
      <c r="R25" s="55"/>
      <c r="S25" s="62"/>
      <c r="T25" s="60"/>
    </row>
    <row r="26" spans="1:20" ht="15.75" customHeight="1">
      <c r="A26" s="170"/>
      <c r="B26" s="79"/>
      <c r="C26" s="23"/>
      <c r="D26" s="55"/>
      <c r="E26" s="62"/>
      <c r="F26" s="60"/>
      <c r="H26" s="170"/>
      <c r="I26" s="79"/>
      <c r="J26" s="23"/>
      <c r="K26" s="55"/>
      <c r="L26" s="62"/>
      <c r="M26" s="60"/>
      <c r="O26" s="170"/>
      <c r="P26" s="121"/>
      <c r="Q26" s="23"/>
      <c r="R26" s="55"/>
      <c r="S26" s="62"/>
      <c r="T26" s="60"/>
    </row>
    <row r="27" spans="1:20" ht="15.75" customHeight="1" thickBot="1">
      <c r="A27" s="217"/>
      <c r="B27" s="79"/>
      <c r="C27" s="24"/>
      <c r="D27" s="58"/>
      <c r="E27" s="83"/>
      <c r="F27" s="60"/>
      <c r="H27" s="217"/>
      <c r="I27" s="79"/>
      <c r="J27" s="24"/>
      <c r="K27" s="58"/>
      <c r="L27" s="83"/>
      <c r="M27" s="60"/>
      <c r="O27" s="217"/>
      <c r="P27" s="122"/>
      <c r="Q27" s="24"/>
      <c r="R27" s="58"/>
      <c r="S27" s="83"/>
      <c r="T27" s="84"/>
    </row>
    <row r="28" spans="1:20" ht="15.75" customHeight="1" thickTop="1">
      <c r="A28" s="169" t="s">
        <v>21</v>
      </c>
      <c r="B28" s="102"/>
      <c r="C28" s="21"/>
      <c r="D28" s="57"/>
      <c r="E28" s="62"/>
      <c r="F28" s="85"/>
      <c r="H28" s="169" t="s">
        <v>21</v>
      </c>
      <c r="I28" s="102"/>
      <c r="J28" s="21"/>
      <c r="K28" s="57"/>
      <c r="L28" s="62"/>
      <c r="M28" s="85"/>
      <c r="T28" s="34"/>
    </row>
    <row r="29" spans="1:13" ht="15.75" customHeight="1" thickBot="1">
      <c r="A29" s="170"/>
      <c r="B29" s="79"/>
      <c r="C29" s="23"/>
      <c r="D29" s="55"/>
      <c r="E29" s="62"/>
      <c r="F29" s="60"/>
      <c r="H29" s="170"/>
      <c r="I29" s="79"/>
      <c r="J29" s="23"/>
      <c r="K29" s="55"/>
      <c r="L29" s="62"/>
      <c r="M29" s="60"/>
    </row>
    <row r="30" spans="1:20" ht="15.75" customHeight="1" thickTop="1">
      <c r="A30" s="170"/>
      <c r="B30" s="79"/>
      <c r="C30" s="23"/>
      <c r="D30" s="55"/>
      <c r="E30" s="62"/>
      <c r="F30" s="60"/>
      <c r="H30" s="170"/>
      <c r="I30" s="79"/>
      <c r="J30" s="23"/>
      <c r="K30" s="55"/>
      <c r="L30" s="62"/>
      <c r="M30" s="60"/>
      <c r="O30" s="173" t="s">
        <v>50</v>
      </c>
      <c r="P30" s="230"/>
      <c r="Q30" s="230"/>
      <c r="R30" s="230"/>
      <c r="S30" s="230"/>
      <c r="T30" s="231"/>
    </row>
    <row r="31" spans="1:20" ht="15.75" customHeight="1" thickBot="1">
      <c r="A31" s="170"/>
      <c r="B31" s="79"/>
      <c r="C31" s="23"/>
      <c r="D31" s="55"/>
      <c r="E31" s="62"/>
      <c r="F31" s="60"/>
      <c r="H31" s="170"/>
      <c r="I31" s="79"/>
      <c r="J31" s="23"/>
      <c r="K31" s="55"/>
      <c r="L31" s="62"/>
      <c r="M31" s="60"/>
      <c r="O31" s="232"/>
      <c r="P31" s="233"/>
      <c r="Q31" s="233"/>
      <c r="R31" s="233"/>
      <c r="S31" s="233"/>
      <c r="T31" s="234"/>
    </row>
    <row r="32" spans="1:20" ht="15.75" customHeight="1" thickBot="1" thickTop="1">
      <c r="A32" s="170"/>
      <c r="B32" s="79"/>
      <c r="C32" s="23"/>
      <c r="D32" s="55"/>
      <c r="E32" s="62"/>
      <c r="F32" s="60"/>
      <c r="H32" s="170"/>
      <c r="I32" s="79"/>
      <c r="J32" s="23"/>
      <c r="K32" s="55"/>
      <c r="L32" s="62"/>
      <c r="M32" s="60"/>
      <c r="O32" s="3" t="s">
        <v>0</v>
      </c>
      <c r="P32" s="26" t="s">
        <v>1</v>
      </c>
      <c r="Q32" s="3" t="s">
        <v>2</v>
      </c>
      <c r="R32" s="56" t="s">
        <v>5</v>
      </c>
      <c r="S32" s="101" t="s">
        <v>3</v>
      </c>
      <c r="T32" s="59" t="s">
        <v>4</v>
      </c>
    </row>
    <row r="33" spans="1:20" ht="15.75" customHeight="1" thickBot="1" thickTop="1">
      <c r="A33" s="217"/>
      <c r="B33" s="79"/>
      <c r="C33" s="24"/>
      <c r="D33" s="58"/>
      <c r="E33" s="83"/>
      <c r="F33" s="100"/>
      <c r="H33" s="217"/>
      <c r="I33" s="103"/>
      <c r="J33" s="24"/>
      <c r="K33" s="58"/>
      <c r="L33" s="83"/>
      <c r="M33" s="100"/>
      <c r="O33" s="169" t="s">
        <v>20</v>
      </c>
      <c r="P33" s="91"/>
      <c r="Q33" s="87"/>
      <c r="R33" s="78"/>
      <c r="S33" s="88"/>
      <c r="T33" s="89"/>
    </row>
    <row r="34" spans="1:20" ht="18.75" thickTop="1">
      <c r="A34" s="80"/>
      <c r="B34" s="104"/>
      <c r="C34" s="49"/>
      <c r="D34" s="49"/>
      <c r="E34" s="49"/>
      <c r="F34" s="81"/>
      <c r="H34" s="80"/>
      <c r="I34" s="82"/>
      <c r="J34" s="49"/>
      <c r="K34" s="49"/>
      <c r="L34" s="49"/>
      <c r="M34" s="81"/>
      <c r="O34" s="170"/>
      <c r="P34" s="91"/>
      <c r="Q34" s="21"/>
      <c r="R34" s="57"/>
      <c r="S34" s="62"/>
      <c r="T34" s="60"/>
    </row>
    <row r="35" spans="15:20" ht="13.5" thickBot="1">
      <c r="O35" s="170"/>
      <c r="P35" s="91"/>
      <c r="Q35" s="23"/>
      <c r="R35" s="55"/>
      <c r="S35" s="62"/>
      <c r="T35" s="60"/>
    </row>
    <row r="36" spans="1:20" ht="13.5" thickTop="1">
      <c r="A36" s="173" t="s">
        <v>40</v>
      </c>
      <c r="B36" s="174"/>
      <c r="C36" s="174"/>
      <c r="D36" s="174"/>
      <c r="E36" s="174"/>
      <c r="F36" s="175"/>
      <c r="H36" s="173" t="s">
        <v>41</v>
      </c>
      <c r="I36" s="174"/>
      <c r="J36" s="174"/>
      <c r="K36" s="174"/>
      <c r="L36" s="174"/>
      <c r="M36" s="175"/>
      <c r="O36" s="170"/>
      <c r="P36" s="91"/>
      <c r="Q36" s="23"/>
      <c r="R36" s="55"/>
      <c r="S36" s="62"/>
      <c r="T36" s="60"/>
    </row>
    <row r="37" spans="1:20" ht="13.5" thickBot="1">
      <c r="A37" s="176"/>
      <c r="B37" s="177"/>
      <c r="C37" s="177"/>
      <c r="D37" s="177"/>
      <c r="E37" s="177"/>
      <c r="F37" s="178"/>
      <c r="H37" s="176"/>
      <c r="I37" s="177"/>
      <c r="J37" s="177"/>
      <c r="K37" s="177"/>
      <c r="L37" s="216"/>
      <c r="M37" s="178"/>
      <c r="O37" s="170"/>
      <c r="P37" s="91"/>
      <c r="Q37" s="23"/>
      <c r="R37" s="55"/>
      <c r="S37" s="62"/>
      <c r="T37" s="60"/>
    </row>
    <row r="38" spans="1:20" ht="17.25" thickBot="1" thickTop="1">
      <c r="A38" s="3" t="s">
        <v>0</v>
      </c>
      <c r="B38" s="26" t="s">
        <v>1</v>
      </c>
      <c r="C38" s="3" t="s">
        <v>2</v>
      </c>
      <c r="D38" s="56" t="s">
        <v>5</v>
      </c>
      <c r="E38" s="101" t="s">
        <v>3</v>
      </c>
      <c r="F38" s="59" t="s">
        <v>4</v>
      </c>
      <c r="H38" s="4" t="s">
        <v>0</v>
      </c>
      <c r="I38" s="26" t="s">
        <v>1</v>
      </c>
      <c r="J38" s="3" t="s">
        <v>2</v>
      </c>
      <c r="K38" s="56" t="s">
        <v>5</v>
      </c>
      <c r="L38" s="105" t="s">
        <v>3</v>
      </c>
      <c r="M38" s="59" t="s">
        <v>4</v>
      </c>
      <c r="O38" s="217"/>
      <c r="P38" s="91"/>
      <c r="Q38" s="24"/>
      <c r="R38" s="58"/>
      <c r="S38" s="83"/>
      <c r="T38" s="84"/>
    </row>
    <row r="39" spans="1:20" ht="15.75" customHeight="1" thickTop="1">
      <c r="A39" s="169" t="s">
        <v>20</v>
      </c>
      <c r="B39" s="79"/>
      <c r="C39" s="87"/>
      <c r="D39" s="78"/>
      <c r="E39" s="88"/>
      <c r="F39" s="89"/>
      <c r="H39" s="169" t="s">
        <v>20</v>
      </c>
      <c r="I39" s="79"/>
      <c r="J39" s="87"/>
      <c r="K39" s="78"/>
      <c r="L39" s="88"/>
      <c r="M39" s="89"/>
      <c r="P39" s="34"/>
      <c r="T39" s="34"/>
    </row>
    <row r="40" spans="1:13" ht="15.75" customHeight="1" thickBot="1">
      <c r="A40" s="170"/>
      <c r="B40" s="79"/>
      <c r="C40" s="21"/>
      <c r="D40" s="57"/>
      <c r="E40" s="62"/>
      <c r="F40" s="60"/>
      <c r="H40" s="170"/>
      <c r="I40" s="79"/>
      <c r="J40" s="21"/>
      <c r="K40" s="57"/>
      <c r="L40" s="62"/>
      <c r="M40" s="60"/>
    </row>
    <row r="41" spans="1:20" ht="15.75" customHeight="1" thickTop="1">
      <c r="A41" s="170"/>
      <c r="B41" s="79"/>
      <c r="C41" s="23"/>
      <c r="D41" s="55"/>
      <c r="E41" s="62"/>
      <c r="F41" s="60"/>
      <c r="H41" s="170"/>
      <c r="I41" s="79"/>
      <c r="J41" s="23"/>
      <c r="K41" s="55"/>
      <c r="L41" s="62"/>
      <c r="M41" s="60"/>
      <c r="O41" s="173" t="s">
        <v>51</v>
      </c>
      <c r="P41" s="175"/>
      <c r="Q41" s="131"/>
      <c r="R41" s="131"/>
      <c r="S41" s="131"/>
      <c r="T41" s="131"/>
    </row>
    <row r="42" spans="1:20" ht="15.75" customHeight="1" thickBot="1">
      <c r="A42" s="170"/>
      <c r="B42" s="79"/>
      <c r="C42" s="23"/>
      <c r="D42" s="55"/>
      <c r="E42" s="62"/>
      <c r="F42" s="60"/>
      <c r="H42" s="170"/>
      <c r="I42" s="79"/>
      <c r="J42" s="23"/>
      <c r="K42" s="55"/>
      <c r="L42" s="62"/>
      <c r="M42" s="60"/>
      <c r="O42" s="176"/>
      <c r="P42" s="178"/>
      <c r="Q42" s="131"/>
      <c r="R42" s="131"/>
      <c r="S42" s="131"/>
      <c r="T42" s="131"/>
    </row>
    <row r="43" spans="1:20" ht="15.75" customHeight="1" thickBot="1" thickTop="1">
      <c r="A43" s="170"/>
      <c r="B43" s="79"/>
      <c r="C43" s="23"/>
      <c r="D43" s="55"/>
      <c r="E43" s="62"/>
      <c r="F43" s="60"/>
      <c r="H43" s="170"/>
      <c r="I43" s="79"/>
      <c r="J43" s="23"/>
      <c r="K43" s="55"/>
      <c r="L43" s="62"/>
      <c r="M43" s="60"/>
      <c r="O43" s="3" t="s">
        <v>1</v>
      </c>
      <c r="P43" s="3" t="s">
        <v>52</v>
      </c>
      <c r="Q43" s="132"/>
      <c r="R43" s="132"/>
      <c r="S43" s="132"/>
      <c r="T43" s="132"/>
    </row>
    <row r="44" spans="1:20" ht="15.75" customHeight="1" thickBot="1" thickTop="1">
      <c r="A44" s="217"/>
      <c r="B44" s="79"/>
      <c r="C44" s="24"/>
      <c r="D44" s="58"/>
      <c r="E44" s="83"/>
      <c r="F44" s="60"/>
      <c r="H44" s="217"/>
      <c r="I44" s="103"/>
      <c r="J44" s="24"/>
      <c r="K44" s="58"/>
      <c r="L44" s="83"/>
      <c r="M44" s="60"/>
      <c r="O44" s="127"/>
      <c r="P44" s="123"/>
      <c r="Q44" s="49"/>
      <c r="R44" s="49"/>
      <c r="S44" s="49"/>
      <c r="T44" s="81"/>
    </row>
    <row r="45" spans="1:20" ht="15.75" customHeight="1" thickTop="1">
      <c r="A45" s="169" t="s">
        <v>21</v>
      </c>
      <c r="B45" s="102"/>
      <c r="C45" s="21"/>
      <c r="D45" s="57"/>
      <c r="E45" s="62"/>
      <c r="F45" s="85"/>
      <c r="H45" s="169" t="s">
        <v>21</v>
      </c>
      <c r="I45" s="79"/>
      <c r="J45" s="21"/>
      <c r="K45" s="57"/>
      <c r="L45" s="62"/>
      <c r="M45" s="85"/>
      <c r="O45" s="128"/>
      <c r="P45" s="124"/>
      <c r="Q45" s="49"/>
      <c r="R45" s="49"/>
      <c r="S45" s="49"/>
      <c r="T45" s="81"/>
    </row>
    <row r="46" spans="1:20" ht="15.75" customHeight="1">
      <c r="A46" s="170"/>
      <c r="B46" s="79"/>
      <c r="C46" s="23"/>
      <c r="D46" s="55"/>
      <c r="E46" s="62"/>
      <c r="F46" s="60"/>
      <c r="H46" s="170"/>
      <c r="I46" s="79"/>
      <c r="J46" s="23"/>
      <c r="K46" s="55"/>
      <c r="L46" s="62"/>
      <c r="M46" s="60"/>
      <c r="O46" s="128"/>
      <c r="P46" s="124"/>
      <c r="Q46" s="49"/>
      <c r="R46" s="49"/>
      <c r="S46" s="49"/>
      <c r="T46" s="81"/>
    </row>
    <row r="47" spans="1:20" ht="15.75" customHeight="1">
      <c r="A47" s="170"/>
      <c r="B47" s="79"/>
      <c r="C47" s="23"/>
      <c r="D47" s="55"/>
      <c r="E47" s="62"/>
      <c r="F47" s="60"/>
      <c r="H47" s="170"/>
      <c r="I47" s="79"/>
      <c r="J47" s="23"/>
      <c r="K47" s="55"/>
      <c r="L47" s="62"/>
      <c r="M47" s="60"/>
      <c r="O47" s="128"/>
      <c r="P47" s="124"/>
      <c r="Q47" s="49"/>
      <c r="R47" s="49"/>
      <c r="S47" s="49"/>
      <c r="T47" s="81"/>
    </row>
    <row r="48" spans="1:20" ht="15.75" customHeight="1">
      <c r="A48" s="170"/>
      <c r="B48" s="79"/>
      <c r="C48" s="23"/>
      <c r="D48" s="55"/>
      <c r="E48" s="62"/>
      <c r="F48" s="60"/>
      <c r="H48" s="170"/>
      <c r="I48" s="79"/>
      <c r="J48" s="23"/>
      <c r="K48" s="55"/>
      <c r="L48" s="62"/>
      <c r="M48" s="60"/>
      <c r="O48" s="129"/>
      <c r="P48" s="125"/>
      <c r="Q48" s="49"/>
      <c r="R48" s="49"/>
      <c r="S48" s="49"/>
      <c r="T48" s="81"/>
    </row>
    <row r="49" spans="1:20" ht="15.75" customHeight="1" thickBot="1">
      <c r="A49" s="170"/>
      <c r="B49" s="79"/>
      <c r="C49" s="23"/>
      <c r="D49" s="55"/>
      <c r="E49" s="62"/>
      <c r="F49" s="60"/>
      <c r="H49" s="170"/>
      <c r="I49" s="79"/>
      <c r="J49" s="23"/>
      <c r="K49" s="55"/>
      <c r="L49" s="62"/>
      <c r="M49" s="60"/>
      <c r="O49" s="130"/>
      <c r="P49" s="126"/>
      <c r="Q49" s="49"/>
      <c r="R49" s="49"/>
      <c r="S49" s="49"/>
      <c r="T49" s="81"/>
    </row>
    <row r="50" spans="1:13" ht="15.75" customHeight="1" thickBot="1" thickTop="1">
      <c r="A50" s="217"/>
      <c r="B50" s="103"/>
      <c r="C50" s="24"/>
      <c r="D50" s="58"/>
      <c r="E50" s="83"/>
      <c r="F50" s="84"/>
      <c r="H50" s="217"/>
      <c r="I50" s="103"/>
      <c r="J50" s="24"/>
      <c r="K50" s="58"/>
      <c r="L50" s="83"/>
      <c r="M50" s="100"/>
    </row>
    <row r="51" ht="13.5" thickTop="1">
      <c r="F51" s="34"/>
    </row>
    <row r="52" ht="18" customHeight="1"/>
    <row r="53" ht="19.5" customHeight="1"/>
  </sheetData>
  <sheetProtection/>
  <mergeCells count="42">
    <mergeCell ref="O22:O27"/>
    <mergeCell ref="O30:T31"/>
    <mergeCell ref="O33:O38"/>
    <mergeCell ref="O41:P42"/>
    <mergeCell ref="A45:A50"/>
    <mergeCell ref="H45:H50"/>
    <mergeCell ref="A39:A44"/>
    <mergeCell ref="H39:H44"/>
    <mergeCell ref="H22:H27"/>
    <mergeCell ref="O11:P11"/>
    <mergeCell ref="O12:P12"/>
    <mergeCell ref="O13:P13"/>
    <mergeCell ref="O14:P14"/>
    <mergeCell ref="O15:P15"/>
    <mergeCell ref="O16:P16"/>
    <mergeCell ref="O19:T20"/>
    <mergeCell ref="A11:A16"/>
    <mergeCell ref="H11:H16"/>
    <mergeCell ref="A28:A33"/>
    <mergeCell ref="H28:H33"/>
    <mergeCell ref="A36:F37"/>
    <mergeCell ref="H36:M37"/>
    <mergeCell ref="A19:F20"/>
    <mergeCell ref="H19:M20"/>
    <mergeCell ref="A22:A27"/>
    <mergeCell ref="O17:P17"/>
    <mergeCell ref="Q17:R17"/>
    <mergeCell ref="O18:P18"/>
    <mergeCell ref="Q18:R18"/>
    <mergeCell ref="A5:A10"/>
    <mergeCell ref="H5:H10"/>
    <mergeCell ref="O5:P5"/>
    <mergeCell ref="O6:P6"/>
    <mergeCell ref="O7:P7"/>
    <mergeCell ref="O8:P8"/>
    <mergeCell ref="O9:P9"/>
    <mergeCell ref="O10:P10"/>
    <mergeCell ref="A2:F3"/>
    <mergeCell ref="H2:M3"/>
    <mergeCell ref="O2:S3"/>
    <mergeCell ref="O4:P4"/>
    <mergeCell ref="Q4:V4"/>
  </mergeCells>
  <conditionalFormatting sqref="B5:B9 B11:B16 I5:I16 B22:B33 I22:I33 B39:B50 I39:I50 O5:O16 P22:P27 P33:P38 P44:P49">
    <cfRule type="expression" priority="1" dxfId="2" stopIfTrue="1">
      <formula>$G5&lt;&gt;$G6</formula>
    </cfRule>
  </conditionalFormatting>
  <conditionalFormatting sqref="B10">
    <cfRule type="expression" priority="2" dxfId="2" stopIfTrue="1">
      <formula>$G10&lt;&gt;$G17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0"/>
  <sheetViews>
    <sheetView tabSelected="1" zoomScale="75" zoomScaleNormal="75" zoomScalePageLayoutView="0" workbookViewId="0" topLeftCell="A1">
      <selection activeCell="I30" sqref="I30"/>
    </sheetView>
  </sheetViews>
  <sheetFormatPr defaultColWidth="9.140625" defaultRowHeight="12.75"/>
  <cols>
    <col min="1" max="1" width="14.28125" style="0" customWidth="1"/>
    <col min="2" max="2" width="23.57421875" style="0" customWidth="1"/>
    <col min="3" max="9" width="25.7109375" style="0" customWidth="1"/>
    <col min="10" max="10" width="32.00390625" style="0" customWidth="1"/>
    <col min="11" max="11" width="25.7109375" style="0" customWidth="1"/>
    <col min="12" max="13" width="14.28125" style="0" customWidth="1"/>
  </cols>
  <sheetData>
    <row r="1" ht="23.25" customHeight="1"/>
    <row r="2" ht="23.25" customHeight="1"/>
    <row r="3" ht="23.25" customHeight="1" thickBot="1">
      <c r="D3" s="9"/>
    </row>
    <row r="4" spans="2:10" ht="23.25" customHeight="1" thickTop="1">
      <c r="B4" s="15"/>
      <c r="C4" s="191" t="s">
        <v>54</v>
      </c>
      <c r="D4" s="192"/>
      <c r="E4" s="192"/>
      <c r="F4" s="192"/>
      <c r="G4" s="192"/>
      <c r="H4" s="192"/>
      <c r="I4" s="192"/>
      <c r="J4" s="238"/>
    </row>
    <row r="5" spans="2:10" ht="23.25" customHeight="1" thickBot="1">
      <c r="B5" s="16"/>
      <c r="C5" s="194"/>
      <c r="D5" s="195"/>
      <c r="E5" s="195"/>
      <c r="F5" s="195"/>
      <c r="G5" s="195"/>
      <c r="H5" s="195"/>
      <c r="I5" s="195"/>
      <c r="J5" s="239"/>
    </row>
    <row r="6" spans="1:10" ht="23.25" customHeight="1" thickBot="1" thickTop="1">
      <c r="A6" s="9"/>
      <c r="B6" s="9"/>
      <c r="C6" s="185" t="s">
        <v>1</v>
      </c>
      <c r="D6" s="240"/>
      <c r="E6" s="40" t="s">
        <v>34</v>
      </c>
      <c r="F6" s="19" t="s">
        <v>35</v>
      </c>
      <c r="G6" s="45" t="s">
        <v>36</v>
      </c>
      <c r="H6" s="47" t="s">
        <v>37</v>
      </c>
      <c r="I6" s="39" t="s">
        <v>29</v>
      </c>
      <c r="J6" s="137" t="s">
        <v>30</v>
      </c>
    </row>
    <row r="7" spans="1:10" ht="23.25" customHeight="1" thickTop="1">
      <c r="A7" s="49"/>
      <c r="B7" s="49"/>
      <c r="C7" s="202" t="s">
        <v>11</v>
      </c>
      <c r="D7" s="203"/>
      <c r="E7" s="41">
        <v>10</v>
      </c>
      <c r="F7" s="41">
        <v>8</v>
      </c>
      <c r="G7" s="35"/>
      <c r="H7" s="35"/>
      <c r="I7" s="41">
        <f>E7+F7</f>
        <v>18</v>
      </c>
      <c r="J7" s="133"/>
    </row>
    <row r="8" spans="1:10" ht="23.25" customHeight="1">
      <c r="A8" s="49"/>
      <c r="B8" s="49"/>
      <c r="C8" s="204" t="s">
        <v>16</v>
      </c>
      <c r="D8" s="205"/>
      <c r="E8" s="38">
        <v>8</v>
      </c>
      <c r="F8" s="38">
        <v>1</v>
      </c>
      <c r="G8" s="36"/>
      <c r="H8" s="36"/>
      <c r="I8" s="41">
        <f aca="true" t="shared" si="0" ref="I8:I23">E8+F8</f>
        <v>9</v>
      </c>
      <c r="J8" s="134"/>
    </row>
    <row r="9" spans="1:10" ht="23.25" customHeight="1">
      <c r="A9" s="49"/>
      <c r="B9" s="49"/>
      <c r="C9" s="204" t="s">
        <v>38</v>
      </c>
      <c r="D9" s="205"/>
      <c r="E9" s="167" t="s">
        <v>60</v>
      </c>
      <c r="F9" s="38">
        <v>0</v>
      </c>
      <c r="G9" s="36"/>
      <c r="H9" s="36"/>
      <c r="I9" s="41" t="s">
        <v>66</v>
      </c>
      <c r="J9" s="135"/>
    </row>
    <row r="10" spans="1:10" ht="23.25" customHeight="1">
      <c r="A10" s="49"/>
      <c r="B10" s="49"/>
      <c r="C10" s="204" t="s">
        <v>56</v>
      </c>
      <c r="D10" s="205"/>
      <c r="E10" s="38">
        <v>5</v>
      </c>
      <c r="F10" s="38">
        <v>0</v>
      </c>
      <c r="G10" s="36"/>
      <c r="H10" s="36"/>
      <c r="I10" s="41">
        <v>5</v>
      </c>
      <c r="J10" s="135"/>
    </row>
    <row r="11" spans="1:10" ht="23.25" customHeight="1">
      <c r="A11" s="49"/>
      <c r="B11" s="50"/>
      <c r="C11" s="206" t="s">
        <v>15</v>
      </c>
      <c r="D11" s="188"/>
      <c r="E11" s="38">
        <v>4</v>
      </c>
      <c r="F11" s="38">
        <v>4</v>
      </c>
      <c r="G11" s="36"/>
      <c r="H11" s="36"/>
      <c r="I11" s="41">
        <f t="shared" si="0"/>
        <v>8</v>
      </c>
      <c r="J11" s="135"/>
    </row>
    <row r="12" spans="1:10" ht="23.25" customHeight="1">
      <c r="A12" s="49"/>
      <c r="B12" s="50"/>
      <c r="C12" s="206" t="s">
        <v>13</v>
      </c>
      <c r="D12" s="188"/>
      <c r="E12" s="36">
        <v>3</v>
      </c>
      <c r="F12" s="36">
        <v>0</v>
      </c>
      <c r="G12" s="36"/>
      <c r="H12" s="36"/>
      <c r="I12" s="41">
        <v>3</v>
      </c>
      <c r="J12" s="135"/>
    </row>
    <row r="13" spans="1:10" ht="23.25" customHeight="1">
      <c r="A13" s="49"/>
      <c r="B13" s="50"/>
      <c r="C13" s="206" t="s">
        <v>14</v>
      </c>
      <c r="D13" s="188"/>
      <c r="E13" s="38">
        <v>2</v>
      </c>
      <c r="F13" s="38">
        <v>6</v>
      </c>
      <c r="G13" s="36"/>
      <c r="H13" s="36"/>
      <c r="I13" s="41">
        <f t="shared" si="0"/>
        <v>8</v>
      </c>
      <c r="J13" s="135"/>
    </row>
    <row r="14" spans="1:10" ht="23.25" customHeight="1">
      <c r="A14" s="49"/>
      <c r="B14" s="50"/>
      <c r="C14" s="206" t="s">
        <v>55</v>
      </c>
      <c r="D14" s="188"/>
      <c r="E14" s="36">
        <v>1</v>
      </c>
      <c r="F14" s="36">
        <v>0</v>
      </c>
      <c r="G14" s="36"/>
      <c r="H14" s="36"/>
      <c r="I14" s="41">
        <v>1</v>
      </c>
      <c r="J14" s="136"/>
    </row>
    <row r="15" spans="1:10" ht="23.25" customHeight="1">
      <c r="A15" s="49"/>
      <c r="B15" s="50"/>
      <c r="C15" s="237" t="s">
        <v>62</v>
      </c>
      <c r="D15" s="205"/>
      <c r="E15" s="36">
        <v>0</v>
      </c>
      <c r="F15" s="36" t="s">
        <v>67</v>
      </c>
      <c r="G15" s="36"/>
      <c r="H15" s="36"/>
      <c r="I15" s="41" t="s">
        <v>66</v>
      </c>
      <c r="J15" s="136"/>
    </row>
    <row r="16" spans="1:10" ht="23.25" customHeight="1">
      <c r="A16" s="49"/>
      <c r="B16" s="50"/>
      <c r="C16" s="237" t="s">
        <v>61</v>
      </c>
      <c r="D16" s="205"/>
      <c r="E16" s="36">
        <v>0</v>
      </c>
      <c r="F16" s="36">
        <v>2</v>
      </c>
      <c r="G16" s="36"/>
      <c r="H16" s="36"/>
      <c r="I16" s="41">
        <v>2</v>
      </c>
      <c r="J16" s="136"/>
    </row>
    <row r="17" spans="1:10" ht="23.25" customHeight="1">
      <c r="A17" s="49"/>
      <c r="B17" s="50"/>
      <c r="C17" s="237"/>
      <c r="D17" s="205"/>
      <c r="E17" s="36"/>
      <c r="F17" s="36"/>
      <c r="G17" s="36"/>
      <c r="H17" s="153"/>
      <c r="I17" s="41"/>
      <c r="J17" s="136"/>
    </row>
    <row r="18" spans="1:10" ht="23.25" customHeight="1">
      <c r="A18" s="49"/>
      <c r="B18" s="50"/>
      <c r="C18" s="237"/>
      <c r="D18" s="205"/>
      <c r="E18" s="36"/>
      <c r="F18" s="36"/>
      <c r="G18" s="36"/>
      <c r="H18" s="153"/>
      <c r="I18" s="41"/>
      <c r="J18" s="136"/>
    </row>
    <row r="19" spans="1:10" ht="23.25" customHeight="1">
      <c r="A19" s="49"/>
      <c r="B19" s="50"/>
      <c r="C19" s="237"/>
      <c r="D19" s="205"/>
      <c r="E19" s="36"/>
      <c r="F19" s="36"/>
      <c r="G19" s="36"/>
      <c r="H19" s="153"/>
      <c r="I19" s="41"/>
      <c r="J19" s="136"/>
    </row>
    <row r="20" spans="1:10" ht="23.25" customHeight="1">
      <c r="A20" s="49"/>
      <c r="B20" s="50"/>
      <c r="C20" s="237"/>
      <c r="D20" s="205"/>
      <c r="E20" s="36"/>
      <c r="F20" s="36"/>
      <c r="G20" s="36"/>
      <c r="H20" s="36"/>
      <c r="I20" s="41"/>
      <c r="J20" s="136"/>
    </row>
    <row r="21" spans="1:10" ht="23.25" customHeight="1">
      <c r="A21" s="49"/>
      <c r="B21" s="50"/>
      <c r="C21" s="244"/>
      <c r="D21" s="205"/>
      <c r="E21" s="36"/>
      <c r="F21" s="36"/>
      <c r="G21" s="36"/>
      <c r="H21" s="153"/>
      <c r="I21" s="41"/>
      <c r="J21" s="136"/>
    </row>
    <row r="22" spans="1:10" ht="23.25" customHeight="1">
      <c r="A22" s="51"/>
      <c r="B22" s="52"/>
      <c r="C22" s="242" t="s">
        <v>28</v>
      </c>
      <c r="D22" s="207"/>
      <c r="E22" s="36"/>
      <c r="F22" s="36"/>
      <c r="G22" s="36"/>
      <c r="H22" s="36"/>
      <c r="I22" s="41"/>
      <c r="J22" s="136"/>
    </row>
    <row r="23" spans="1:10" ht="23.25" customHeight="1">
      <c r="A23" s="49"/>
      <c r="B23" s="50"/>
      <c r="C23" s="243" t="s">
        <v>46</v>
      </c>
      <c r="D23" s="188"/>
      <c r="E23" s="36">
        <v>3</v>
      </c>
      <c r="F23" s="36">
        <v>0</v>
      </c>
      <c r="G23" s="36"/>
      <c r="H23" s="36"/>
      <c r="I23" s="41">
        <f t="shared" si="0"/>
        <v>3</v>
      </c>
      <c r="J23" s="136"/>
    </row>
    <row r="24" spans="1:10" ht="23.25" customHeight="1">
      <c r="A24" s="53"/>
      <c r="B24" s="54"/>
      <c r="C24" s="241"/>
      <c r="D24" s="208"/>
      <c r="E24" s="37"/>
      <c r="F24" s="37"/>
      <c r="G24" s="37"/>
      <c r="H24" s="37"/>
      <c r="I24" s="41"/>
      <c r="J24" s="46"/>
    </row>
    <row r="25" spans="1:10" ht="23.25" customHeight="1">
      <c r="A25" s="9"/>
      <c r="B25" s="48"/>
      <c r="C25" s="241"/>
      <c r="D25" s="208"/>
      <c r="E25" s="37"/>
      <c r="F25" s="37"/>
      <c r="G25" s="37"/>
      <c r="H25" s="37"/>
      <c r="I25" s="41"/>
      <c r="J25" s="18"/>
    </row>
    <row r="26" spans="1:2" ht="23.25" customHeight="1">
      <c r="A26" s="9"/>
      <c r="B26" s="9"/>
    </row>
    <row r="27" spans="4:5" ht="23.25" customHeight="1">
      <c r="D27" t="s">
        <v>31</v>
      </c>
      <c r="E27" t="s">
        <v>32</v>
      </c>
    </row>
    <row r="28" ht="23.25" customHeight="1">
      <c r="E28" t="s">
        <v>33</v>
      </c>
    </row>
    <row r="29" ht="23.25" customHeight="1">
      <c r="E29" t="s">
        <v>44</v>
      </c>
    </row>
    <row r="30" ht="23.25" customHeight="1">
      <c r="E30" t="s">
        <v>45</v>
      </c>
    </row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</sheetData>
  <sheetProtection/>
  <mergeCells count="21">
    <mergeCell ref="C24:D24"/>
    <mergeCell ref="C25:D25"/>
    <mergeCell ref="C13:D13"/>
    <mergeCell ref="C14:D14"/>
    <mergeCell ref="C22:D22"/>
    <mergeCell ref="C23:D23"/>
    <mergeCell ref="C21:D21"/>
    <mergeCell ref="C15:D15"/>
    <mergeCell ref="C19:D19"/>
    <mergeCell ref="C4:J5"/>
    <mergeCell ref="C6:D6"/>
    <mergeCell ref="C7:D7"/>
    <mergeCell ref="C8:D8"/>
    <mergeCell ref="C16:D16"/>
    <mergeCell ref="C20:D20"/>
    <mergeCell ref="C18:D18"/>
    <mergeCell ref="C9:D9"/>
    <mergeCell ref="C10:D10"/>
    <mergeCell ref="C11:D11"/>
    <mergeCell ref="C12:D12"/>
    <mergeCell ref="C17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2005-08-11T14:43:31Z</cp:lastPrinted>
  <dcterms:created xsi:type="dcterms:W3CDTF">2005-08-11T06:51:09Z</dcterms:created>
  <dcterms:modified xsi:type="dcterms:W3CDTF">2007-06-21T06:20:16Z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